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67" activeTab="0"/>
  </bookViews>
  <sheets>
    <sheet name="Details of TRIPOD checklist" sheetId="1" r:id="rId1"/>
    <sheet name="Details of PROBAST ckecklist" sheetId="2" r:id="rId2"/>
    <sheet name="Results of PROBAST" sheetId="3" r:id="rId3"/>
    <sheet name="Details of RQS tool" sheetId="4" r:id="rId4"/>
  </sheets>
  <externalReferences>
    <externalReference r:id="rId7"/>
  </externalReferences>
  <definedNames>
    <definedName name="YN">'[1]Lists'!$A$23:$A$24</definedName>
    <definedName name="YNNA">'[1]Lists'!$A$27:$A$29</definedName>
    <definedName name="YNR">'[1]Lists'!$A$32:$A$34</definedName>
  </definedNames>
  <calcPr fullCalcOnLoad="1"/>
</workbook>
</file>

<file path=xl/sharedStrings.xml><?xml version="1.0" encoding="utf-8"?>
<sst xmlns="http://schemas.openxmlformats.org/spreadsheetml/2006/main" count="3005" uniqueCount="269">
  <si>
    <t>Y=yes; N=no; R=referenced; NA=not applicable</t>
  </si>
  <si>
    <t>Chen et al 2022</t>
  </si>
  <si>
    <t>Cheng et al 2022</t>
  </si>
  <si>
    <t>Cilla et al 2022</t>
  </si>
  <si>
    <t>Colombi et al 2021</t>
  </si>
  <si>
    <t>Ebrahimian et al 2022</t>
  </si>
  <si>
    <t>Huang et al 2022</t>
  </si>
  <si>
    <t>Kafouris et al 2019</t>
  </si>
  <si>
    <t>Le et al 2021</t>
  </si>
  <si>
    <t>Lo et al 2022</t>
  </si>
  <si>
    <t>Engelen et al 2014</t>
  </si>
  <si>
    <t>Wang et al 2022</t>
  </si>
  <si>
    <t>Zaccagna et al 2021</t>
  </si>
  <si>
    <t>Zhang et al 2022</t>
  </si>
  <si>
    <t>Zhang et al 2020</t>
  </si>
  <si>
    <t xml:space="preserve">Dong et al 2022 </t>
  </si>
  <si>
    <t>Xia et al 2023</t>
  </si>
  <si>
    <t>Huang et al 2016</t>
  </si>
  <si>
    <t>Zhang et al 2023</t>
  </si>
  <si>
    <t>Zhang S et al 2022</t>
  </si>
  <si>
    <t>Title and abstract</t>
  </si>
  <si>
    <t>Identify the study as developing and/or validating a multivariable prediction model, the target population, and the outcome to be predicted.</t>
  </si>
  <si>
    <t>i</t>
  </si>
  <si>
    <t>Type of modeling study (development, validation or both).</t>
  </si>
  <si>
    <t>N</t>
  </si>
  <si>
    <t>ii</t>
  </si>
  <si>
    <t>Clinical context (diagnostic or prognostic).</t>
  </si>
  <si>
    <t>Y</t>
  </si>
  <si>
    <t>iii</t>
  </si>
  <si>
    <t>Target population (individuals or patients for whom the model is intended).</t>
  </si>
  <si>
    <t>iv</t>
  </si>
  <si>
    <t>Outcome that is predicted by the model.</t>
  </si>
  <si>
    <t>Provide a summary of objectives, study design, setting, participants, sample size, predictors, outcome, statistical analysis, results, and conclusions.</t>
  </si>
  <si>
    <t>The objectives are reported in the abstract</t>
  </si>
  <si>
    <r>
      <t xml:space="preserve">Sources of data are reported in the abstract
</t>
    </r>
    <r>
      <rPr>
        <i/>
        <sz val="12"/>
        <rFont val="Times New Roman"/>
        <family val="1"/>
      </rPr>
      <t>E.g. Prospective cohort, registry data, RCT data.</t>
    </r>
  </si>
  <si>
    <r>
      <t xml:space="preserve">The setting is reported in the abstract
</t>
    </r>
    <r>
      <rPr>
        <i/>
        <sz val="12"/>
        <rFont val="Times New Roman"/>
        <family val="1"/>
      </rPr>
      <t>E.g. Primary care, secondary care, general population, adult  care, or paediatric care. The setting should be reported for  both the development and validation datasets, if applicable.</t>
    </r>
  </si>
  <si>
    <r>
      <t xml:space="preserve">A general definition of the study participants is reported in the abstract
</t>
    </r>
    <r>
      <rPr>
        <i/>
        <sz val="12"/>
        <rFont val="Times New Roman"/>
        <family val="1"/>
      </rPr>
      <t xml:space="preserve">E.g. patients with suspicion of certain disease, patients with a specific disease, or general eligibility criteria. </t>
    </r>
  </si>
  <si>
    <t>v</t>
  </si>
  <si>
    <t>The overall sample size is reported in the abstract</t>
  </si>
  <si>
    <t>vi</t>
  </si>
  <si>
    <r>
      <t xml:space="preserve">The number of events (or % outcome together with overall sample size) is reported in the abstrac
</t>
    </r>
    <r>
      <rPr>
        <i/>
        <sz val="12"/>
        <rFont val="Times New Roman"/>
        <family val="1"/>
      </rPr>
      <t>If a continuous outcome was studied, score Not applicable (NA)</t>
    </r>
    <r>
      <rPr>
        <sz val="12"/>
        <rFont val="Times New Roman"/>
        <family val="1"/>
      </rPr>
      <t>.</t>
    </r>
  </si>
  <si>
    <t>vii</t>
  </si>
  <si>
    <r>
      <t xml:space="preserve">Predictors included in the final model are reported in the abstract. For validation studies of well-known models, at least the name/acronym of the validated model is reported
</t>
    </r>
    <r>
      <rPr>
        <i/>
        <sz val="12"/>
        <rFont val="Times New Roman"/>
        <family val="1"/>
      </rPr>
      <t>Broad descriptions are sufficient, e.g. ‘all information from patient history and physical examination’.
Check in the main text whether all predictors of the final model are indeed reported in the abstract.</t>
    </r>
  </si>
  <si>
    <t>viii</t>
  </si>
  <si>
    <t>The outcome is reported in the abstract</t>
  </si>
  <si>
    <t>ix</t>
  </si>
  <si>
    <r>
      <t xml:space="preserve">Statistical methods are described in the abstract
</t>
    </r>
    <r>
      <rPr>
        <i/>
        <sz val="12"/>
        <rFont val="Times New Roman"/>
        <family val="1"/>
      </rPr>
      <t>For model development, at least the type of statistical model should be reported. For validation studies a quote like “model’s discrimination and calibration was assessed” is considered adequate. If done, methods of updating should be reported.</t>
    </r>
  </si>
  <si>
    <t>x</t>
  </si>
  <si>
    <r>
      <t xml:space="preserve">Results for model discrimination are reported in the abstract 
</t>
    </r>
    <r>
      <rPr>
        <i/>
        <sz val="12"/>
        <rFont val="Times New Roman"/>
        <family val="1"/>
      </rPr>
      <t>This should be reported separately for development and validation if a study includes both development and validation.</t>
    </r>
  </si>
  <si>
    <t>xi</t>
  </si>
  <si>
    <r>
      <t xml:space="preserve">Results for model calibration are reported in the abstract 
</t>
    </r>
    <r>
      <rPr>
        <i/>
        <sz val="12"/>
        <rFont val="Times New Roman"/>
        <family val="1"/>
      </rPr>
      <t>This should be reported separately for development and validation if a study includes both development and validation.</t>
    </r>
  </si>
  <si>
    <t>xii</t>
  </si>
  <si>
    <r>
      <t xml:space="preserve">Conclusions are reported in the abstract 
</t>
    </r>
    <r>
      <rPr>
        <i/>
        <sz val="12"/>
        <rFont val="Times New Roman"/>
        <family val="1"/>
      </rPr>
      <t>In publications addressing both model development and validation, there is no need for separate conclusions for both; one conclusion is sufficient.</t>
    </r>
  </si>
  <si>
    <t>3a</t>
  </si>
  <si>
    <t>Explain the medical context (including whether diagnostic or prognostic) and rationale for developing or validating the multivariable prediction model, including references to existing models.</t>
  </si>
  <si>
    <t xml:space="preserve">The background and rationale are presented </t>
  </si>
  <si>
    <t>Reference to existing models is included (or stated that there are no existing models)</t>
  </si>
  <si>
    <t>3b</t>
  </si>
  <si>
    <t>Specify the objectives, including whether the study describes the development or validation of the model or both.</t>
  </si>
  <si>
    <t xml:space="preserve">It is stated whether the study describes development and/or validation and/or incremental (added) value </t>
  </si>
  <si>
    <t>Methods</t>
  </si>
  <si>
    <t>4a</t>
  </si>
  <si>
    <t>Describe the study design or source of data (e.g., randomized trial, cohort, or registry data), separately for the development and validation data sets, if applicable.</t>
  </si>
  <si>
    <r>
      <t xml:space="preserve">The study design/source of data is described
</t>
    </r>
    <r>
      <rPr>
        <i/>
        <sz val="12"/>
        <rFont val="Times New Roman"/>
        <family val="1"/>
      </rPr>
      <t>E.g. Prospectively designed, existing cohort, existing RCT, registry/medical records, case control, case series.
This needs to be explicitly reported; reference to this information in another article alone is insufficient.</t>
    </r>
  </si>
  <si>
    <t>4b</t>
  </si>
  <si>
    <t xml:space="preserve">Specify the key study dates, including start of accrual; end of accrual; and, if applicable, end of follow-up.  </t>
  </si>
  <si>
    <t>The starting date of accrual is reported</t>
  </si>
  <si>
    <t>The end date of accrual is reported</t>
  </si>
  <si>
    <r>
      <t xml:space="preserve">The length of follow-up </t>
    </r>
    <r>
      <rPr>
        <u val="single"/>
        <sz val="12"/>
        <rFont val="Times New Roman"/>
        <family val="1"/>
      </rPr>
      <t>and</t>
    </r>
    <r>
      <rPr>
        <sz val="12"/>
        <rFont val="Times New Roman"/>
        <family val="1"/>
      </rPr>
      <t xml:space="preserve"> prediction horizon/time frame are reported, if applicable
</t>
    </r>
    <r>
      <rPr>
        <i/>
        <sz val="12"/>
        <rFont val="Times New Roman"/>
        <family val="1"/>
      </rPr>
      <t>E.g. “Patients were followed from baseline for 10 years“ and “10-year prediction of…”; notably for prognostic studies with long term follow-up.
If this is not applicable for an article (i.e. diagnostic study or no follow-up), then score Not applicable (NA).</t>
    </r>
  </si>
  <si>
    <t>NA</t>
  </si>
  <si>
    <t>5a</t>
  </si>
  <si>
    <t>Specify key elements of the study setting (e.g., primary care, secondary care, general population) including number and location of centres.</t>
  </si>
  <si>
    <r>
      <t xml:space="preserve">The study setting is reported (e.g. primary care, secondary care, general population)
</t>
    </r>
    <r>
      <rPr>
        <i/>
        <sz val="12"/>
        <rFont val="Times New Roman"/>
        <family val="1"/>
      </rPr>
      <t>E.g.: ‘surgery for endometrial cancer patients’ is considered to be enough information about the study setting.</t>
    </r>
    <r>
      <rPr>
        <i/>
        <sz val="12"/>
        <rFont val="宋体"/>
        <family val="0"/>
      </rPr>
      <t>医疗机构类型</t>
    </r>
  </si>
  <si>
    <r>
      <t xml:space="preserve">The number of centres involved is reported
</t>
    </r>
    <r>
      <rPr>
        <i/>
        <sz val="12"/>
        <rFont val="Times New Roman"/>
        <family val="1"/>
      </rPr>
      <t>If the number is not reported explicitly, but can be concluded from the name of the centre/centres, or if clearly a single centre study, score Yes.</t>
    </r>
  </si>
  <si>
    <r>
      <t xml:space="preserve">The geographical location (at least country) of centres involved is reported
</t>
    </r>
    <r>
      <rPr>
        <i/>
        <sz val="12"/>
        <rFont val="Times New Roman"/>
        <family val="1"/>
      </rPr>
      <t>If no geographical location is specified, but the location can be concluded from the name of the centre(s), score Yes.</t>
    </r>
  </si>
  <si>
    <t>5b</t>
  </si>
  <si>
    <t xml:space="preserve">Describe eligibility criteria for participants. </t>
  </si>
  <si>
    <r>
      <t xml:space="preserve">In-/exclusion criteria are stated
</t>
    </r>
    <r>
      <rPr>
        <i/>
        <sz val="12"/>
        <rFont val="Times New Roman"/>
        <family val="1"/>
      </rPr>
      <t>These should explicitly be stated. Reasons for exclusion only described in a patient flow is not sufficient.</t>
    </r>
    <r>
      <rPr>
        <sz val="12"/>
        <rFont val="Times New Roman"/>
        <family val="1"/>
      </rPr>
      <t xml:space="preserve"> 
</t>
    </r>
  </si>
  <si>
    <t>5c</t>
  </si>
  <si>
    <r>
      <t xml:space="preserve">Give details of treatments received, if relevant. </t>
    </r>
    <r>
      <rPr>
        <b/>
        <i/>
        <sz val="12"/>
        <rFont val="Times New Roman"/>
        <family val="1"/>
      </rPr>
      <t xml:space="preserve">
</t>
    </r>
    <r>
      <rPr>
        <i/>
        <sz val="12"/>
        <rFont val="Times New Roman"/>
        <family val="1"/>
      </rPr>
      <t>(i.e. notably for prognostic studies with long term follow-up)</t>
    </r>
  </si>
  <si>
    <t>Not applicable</t>
  </si>
  <si>
    <r>
      <t xml:space="preserve">Details of any treatments received are described 
</t>
    </r>
    <r>
      <rPr>
        <i/>
        <sz val="12"/>
        <rFont val="Times New Roman"/>
        <family val="1"/>
      </rPr>
      <t>This item is notably for prognostic modelling studies and is about treatment at baseline or during follow-up. The ‘if relevant’ judgment of treatment requires clinical knowledge and interpretation. 
If you are certain that treatment was not relevant, e.g. in some diagnostic model studies, score Not applicable.</t>
    </r>
  </si>
  <si>
    <t>6a</t>
  </si>
  <si>
    <t xml:space="preserve">Clearly define the outcome that is predicted by the prediction model, including how and when assessed. </t>
  </si>
  <si>
    <r>
      <t xml:space="preserve">The outcome definition is clearly presented
</t>
    </r>
    <r>
      <rPr>
        <i/>
        <sz val="12"/>
        <rFont val="Times New Roman"/>
        <family val="1"/>
      </rPr>
      <t xml:space="preserve">This should be reported separately for development and validation if a publication includes both. </t>
    </r>
  </si>
  <si>
    <t>It is described how outcome was assessed (including all elements of any composite, for example CVD [e.g. MI, HF, stroke]).</t>
  </si>
  <si>
    <t>It is described when the outcome was assessed (time point(s) since T0)</t>
  </si>
  <si>
    <t>6b</t>
  </si>
  <si>
    <t xml:space="preserve">Report any actions to blind assessment of the outcome to be predicted.    </t>
  </si>
  <si>
    <r>
      <t xml:space="preserve">Actions to blind assessment of outcome to be predicted are reported
</t>
    </r>
    <r>
      <rPr>
        <i/>
        <sz val="12"/>
        <rFont val="Times New Roman"/>
        <family val="1"/>
      </rPr>
      <t>If it is clearly a non-issue (e.g. all-cause mortality or an outcome not requiring interpretation), score Yes. In all other instances, an explicit mention is expected</t>
    </r>
    <r>
      <rPr>
        <sz val="12"/>
        <rFont val="Times New Roman"/>
        <family val="1"/>
      </rPr>
      <t xml:space="preserve">.
</t>
    </r>
  </si>
  <si>
    <t>7a</t>
  </si>
  <si>
    <t>Clearly define all predictors used in developing or validating the multivariable prediction model, including how and when they were measured.</t>
  </si>
  <si>
    <r>
      <t xml:space="preserve">All predictors are reported
</t>
    </r>
    <r>
      <rPr>
        <i/>
        <sz val="12"/>
        <rFont val="Times New Roman"/>
        <family val="1"/>
      </rPr>
      <t>For development, “all predictors” refers to all predictors that potentially could have been included in the ‘final’ model (including those considered in any univariable analyses).
For validation, “all predictors” means the predictors in the model being evaluated.</t>
    </r>
    <r>
      <rPr>
        <sz val="12"/>
        <rFont val="Times New Roman"/>
        <family val="1"/>
      </rPr>
      <t xml:space="preserve">
</t>
    </r>
  </si>
  <si>
    <t>Predictor definitions are clearly presented</t>
  </si>
  <si>
    <t>It is clearly described how the predictors were measured</t>
  </si>
  <si>
    <t>It is clearly described when the predictors were measured</t>
  </si>
  <si>
    <t>7b</t>
  </si>
  <si>
    <t xml:space="preserve">Report any actions to blind assessment of predictors for the outcome and other predictors. </t>
  </si>
  <si>
    <r>
      <t xml:space="preserve">It is clearly described whether predictor assessments were blinded for outcome
</t>
    </r>
    <r>
      <rPr>
        <i/>
        <sz val="12"/>
        <rFont val="Times New Roman"/>
        <family val="1"/>
      </rPr>
      <t>For predictors for which it is clearly a non-issue (e.g. automatic blood pressure measurement, age, sex) and for instances where the predictors were clearly assessed before outcome assessment, score Yes. For all other predictors an explicit mention is expected.</t>
    </r>
  </si>
  <si>
    <t>It is clearly described whether predictor assessments were blinded for the other predictors</t>
  </si>
  <si>
    <t>Explain how the study size was arrived at.</t>
  </si>
  <si>
    <r>
      <t xml:space="preserve">It is explained how the study size was arrived at 
</t>
    </r>
    <r>
      <rPr>
        <i/>
        <sz val="12"/>
        <rFont val="Times New Roman"/>
        <family val="1"/>
      </rPr>
      <t>Is there any mention of sample size, e.g. whether this was done on statistical grounds or practical/logistical grounds (e.g. an existing study cohort or data set of a RCT was used)?</t>
    </r>
    <r>
      <rPr>
        <sz val="12"/>
        <rFont val="Times New Roman"/>
        <family val="1"/>
      </rPr>
      <t xml:space="preserve"> </t>
    </r>
  </si>
  <si>
    <t xml:space="preserve">Describe how missing data were handled (e.g., complete-case analysis, single imputation, multiple imputation) with details of any imputation method. </t>
  </si>
  <si>
    <r>
      <t xml:space="preserve">The method for handling missing data (predictors and outcome) is mentioned
</t>
    </r>
    <r>
      <rPr>
        <i/>
        <sz val="12"/>
        <rFont val="Times New Roman"/>
        <family val="1"/>
      </rPr>
      <t>E.g. Complete case (explicit mention that individuals with missing values have been excluded), single imputation, multiple imputation, mean/median imputation.
If there is no missing data, there should be an explicit mention that there is no missing data for all predictors and outcome. If so, score Yes.
If it is unclear whether there is missing data (from e.g. the reported methods or results), score No.
If it is clear there is missing data, but the method for handling missing data is unclear, score No.</t>
    </r>
    <r>
      <rPr>
        <sz val="12"/>
        <rFont val="Times New Roman"/>
        <family val="1"/>
      </rPr>
      <t xml:space="preserve">
</t>
    </r>
  </si>
  <si>
    <r>
      <t xml:space="preserve">If missing data were imputed, details of the software used are given
</t>
    </r>
    <r>
      <rPr>
        <i/>
        <sz val="12"/>
        <rFont val="Times New Roman"/>
        <family val="1"/>
      </rPr>
      <t>When under 9i explicit mentioning of no missing data, complete case analysis or no imputation applied, score Not applicable.</t>
    </r>
  </si>
  <si>
    <r>
      <t xml:space="preserve">If missing data were imputed, a description of which variables were included in the imputation procedure is given
</t>
    </r>
    <r>
      <rPr>
        <i/>
        <sz val="12"/>
        <rFont val="Times New Roman"/>
        <family val="1"/>
      </rPr>
      <t>When under 9i explicit mentioning of no missing data, complete case analysis or no imputation applied, score Not applicable.</t>
    </r>
  </si>
  <si>
    <r>
      <t xml:space="preserve">If multiple imputation was used, the number of imputations is reported
</t>
    </r>
    <r>
      <rPr>
        <i/>
        <sz val="12"/>
        <rFont val="Times New Roman"/>
        <family val="1"/>
      </rPr>
      <t>When under 9i explicit mentioning of no missing data, complete case analysis or no imputation applied, score Not applicable.</t>
    </r>
  </si>
  <si>
    <t>10a</t>
  </si>
  <si>
    <t xml:space="preserve">Describe how predictors were handled in the analyses. </t>
  </si>
  <si>
    <r>
      <t xml:space="preserve">For continuous predictors it is described whether they were modelled as linear, nonlinear (type of transformation specified) or categorized
</t>
    </r>
    <r>
      <rPr>
        <i/>
        <sz val="12"/>
        <rFont val="Times New Roman"/>
        <family val="1"/>
      </rPr>
      <t>A general statement is sufficient, no need to describe this for each predictor separately. 
If no continuous predictors were reported, score Not applicable.</t>
    </r>
  </si>
  <si>
    <r>
      <t xml:space="preserve">For categorical or categorized predictors, the cut-points were reported
</t>
    </r>
    <r>
      <rPr>
        <i/>
        <sz val="12"/>
        <rFont val="Times New Roman"/>
        <family val="1"/>
      </rPr>
      <t>If no categorical or categorized predictors were reported, score Not applicable.</t>
    </r>
  </si>
  <si>
    <r>
      <t xml:space="preserve">For categorized predictors the method to choose the cut-points was clearly described
</t>
    </r>
    <r>
      <rPr>
        <i/>
        <sz val="12"/>
        <rFont val="Times New Roman"/>
        <family val="1"/>
      </rPr>
      <t>If no categorized predictors, score Not applicable.</t>
    </r>
  </si>
  <si>
    <t>10b</t>
  </si>
  <si>
    <t xml:space="preserve">Specify type of model, all model-building procedures (including any predictor selection), and method for internal validation. </t>
  </si>
  <si>
    <r>
      <t xml:space="preserve">The type of statistical model is reported
</t>
    </r>
    <r>
      <rPr>
        <i/>
        <sz val="12"/>
        <rFont val="Times New Roman"/>
        <family val="1"/>
      </rPr>
      <t>E.g. Logistic, Cox, other regression model (e.g. Weibull, ordinal), other statistical modelling (e.g. neural network)</t>
    </r>
  </si>
  <si>
    <r>
      <t xml:space="preserve">The approach used for predictor selection </t>
    </r>
    <r>
      <rPr>
        <u val="single"/>
        <sz val="12"/>
        <rFont val="Times New Roman"/>
        <family val="1"/>
      </rPr>
      <t>before</t>
    </r>
    <r>
      <rPr>
        <sz val="12"/>
        <rFont val="Times New Roman"/>
        <family val="1"/>
      </rPr>
      <t xml:space="preserve"> modelling is described
</t>
    </r>
    <r>
      <rPr>
        <i/>
        <sz val="12"/>
        <rFont val="Times New Roman"/>
        <family val="1"/>
      </rPr>
      <t>‘Before modelling’ means before any univariable or multivariable analysis of predictor-outcome associations.
If no predictor selection before modelling is done, score Not applicable.
If it is unclear whether predictor selection before modelling is done, score No.
If it is clear there was predictor selection before modelling but the method was not described, score No.</t>
    </r>
  </si>
  <si>
    <r>
      <t xml:space="preserve">The approach used for predictor selection </t>
    </r>
    <r>
      <rPr>
        <u val="single"/>
        <sz val="12"/>
        <rFont val="Times New Roman"/>
        <family val="1"/>
      </rPr>
      <t>during</t>
    </r>
    <r>
      <rPr>
        <sz val="12"/>
        <rFont val="Times New Roman"/>
        <family val="1"/>
      </rPr>
      <t xml:space="preserve"> modelling is described
</t>
    </r>
    <r>
      <rPr>
        <i/>
        <sz val="12"/>
        <rFont val="Times New Roman"/>
        <family val="1"/>
      </rPr>
      <t>E.g. Univariable analysis, stepwise selection, bootstrap, Lasso.
‘During modelling’ includes both univariable or multivariable analysis of predictor-outcome associations. 
If no predictor selection during modelling is done (so-called full model approach), score Not applicable.
If it is unclear whether predictor selection during modelling is done, score No. 
If it is clear there was predictor selection during modelling but the method was not described, score No.</t>
    </r>
  </si>
  <si>
    <r>
      <t>Testing of interaction terms is described</t>
    </r>
    <r>
      <rPr>
        <sz val="12"/>
        <rFont val="宋体"/>
        <family val="0"/>
      </rPr>
      <t>？</t>
    </r>
    <r>
      <rPr>
        <sz val="12"/>
        <rFont val="Times New Roman"/>
        <family val="1"/>
      </rPr>
      <t xml:space="preserve">
</t>
    </r>
    <r>
      <rPr>
        <i/>
        <sz val="12"/>
        <rFont val="Times New Roman"/>
        <family val="1"/>
      </rPr>
      <t>If it is explicitly mentioned that interaction terms were not addressed in the prediction model, score Yes. 
If interaction terms were included in the prediction model, but the testing is not described, score No.</t>
    </r>
  </si>
  <si>
    <r>
      <t xml:space="preserve">Testing of the proportionality of hazards in survival models is described
</t>
    </r>
    <r>
      <rPr>
        <i/>
        <sz val="12"/>
        <rFont val="Times New Roman"/>
        <family val="1"/>
      </rPr>
      <t>If no proportional hazard model is used, score Not applicable.</t>
    </r>
    <r>
      <rPr>
        <i/>
        <sz val="12"/>
        <rFont val="宋体"/>
        <family val="0"/>
      </rPr>
      <t>生存模型中的危险比</t>
    </r>
  </si>
  <si>
    <r>
      <t xml:space="preserve">Internal validation is reported </t>
    </r>
    <r>
      <rPr>
        <sz val="12"/>
        <rFont val="宋体"/>
        <family val="0"/>
      </rPr>
      <t>内部验证</t>
    </r>
    <r>
      <rPr>
        <sz val="12"/>
        <rFont val="Times New Roman"/>
        <family val="1"/>
      </rPr>
      <t xml:space="preserve">
</t>
    </r>
    <r>
      <rPr>
        <i/>
        <sz val="12"/>
        <rFont val="Times New Roman"/>
        <family val="1"/>
      </rPr>
      <t>E.g. Bootstrapping, cross validation, split sample.
If the use of internal validation is clearly a non-issue (e.g. in case of very large data sets), score Yes. For all other situations an explicit mention is expected.</t>
    </r>
  </si>
  <si>
    <t>10c</t>
  </si>
  <si>
    <t xml:space="preserve">For validation, describe how the predictions were calculated. </t>
  </si>
  <si>
    <t>10d</t>
  </si>
  <si>
    <r>
      <t xml:space="preserve">Specify all measures used to assess model performance and, if relevant, to compare multiple models. 
</t>
    </r>
    <r>
      <rPr>
        <i/>
        <sz val="12"/>
        <rFont val="Times New Roman"/>
        <family val="1"/>
      </rPr>
      <t xml:space="preserve">These should be described in methods section of the paper (item 16 addresses the reporting of the results for model performance). </t>
    </r>
  </si>
  <si>
    <r>
      <t xml:space="preserve">Measures for model discrimination are described
</t>
    </r>
    <r>
      <rPr>
        <i/>
        <sz val="12"/>
        <rFont val="Times New Roman"/>
        <family val="1"/>
      </rPr>
      <t>E.g. C-index / area under the ROC curve.</t>
    </r>
  </si>
  <si>
    <r>
      <t xml:space="preserve">Measures for model calibration are described
</t>
    </r>
    <r>
      <rPr>
        <i/>
        <sz val="12"/>
        <rFont val="Times New Roman"/>
        <family val="1"/>
      </rPr>
      <t>E.g. calibration plot, calibration slope or intercept, calibration table, Hosmer Lemeshow test, O/E ratio</t>
    </r>
    <r>
      <rPr>
        <sz val="12"/>
        <rFont val="Times New Roman"/>
        <family val="1"/>
      </rPr>
      <t>.</t>
    </r>
  </si>
  <si>
    <r>
      <t xml:space="preserve">Other performance measures are described 
</t>
    </r>
    <r>
      <rPr>
        <i/>
        <sz val="12"/>
        <rFont val="Times New Roman"/>
        <family val="1"/>
      </rPr>
      <t>E.g. R2, Brier score, predictive values, sensitivity, specificity, AUC difference, decision curve analysis, net reclassification improvement, integrated discrimination improvement, AIC.</t>
    </r>
  </si>
  <si>
    <t>10e</t>
  </si>
  <si>
    <t xml:space="preserve">Describe any model updating (e.g., recalibration) arising from the validation, if done. </t>
  </si>
  <si>
    <r>
      <t xml:space="preserve">Provide details on how risk groups were created, if done. 
</t>
    </r>
    <r>
      <rPr>
        <i/>
        <sz val="12"/>
        <rFont val="Times New Roman"/>
        <family val="1"/>
      </rPr>
      <t>If risk groups were not created, score this item as Yes.</t>
    </r>
  </si>
  <si>
    <r>
      <t xml:space="preserve">If risk groups were created, risk group boundaries (risk thresholds) are specified 
</t>
    </r>
    <r>
      <rPr>
        <i/>
        <sz val="12"/>
        <rFont val="Times New Roman"/>
        <family val="1"/>
      </rPr>
      <t>Score this item separately for development and validation if a study includes both development and validation.
If risk groups were not created, score this item as not applicable.</t>
    </r>
  </si>
  <si>
    <t xml:space="preserve">For validation, identify any differences from the development data in setting, eligibility criteria, outcome and predictors. </t>
  </si>
  <si>
    <t>Results</t>
  </si>
  <si>
    <t>13a</t>
  </si>
  <si>
    <t>Describe the flow of participants through the study, including the number of participants with and without the outcome and, if applicable, a summary of the follow-up time. A diagram may be helpful.</t>
  </si>
  <si>
    <r>
      <t xml:space="preserve">The flow of participants is reported </t>
    </r>
    <r>
      <rPr>
        <sz val="12"/>
        <rFont val="宋体"/>
        <family val="0"/>
      </rPr>
      <t>参与者流程，如流程表、图</t>
    </r>
  </si>
  <si>
    <r>
      <t xml:space="preserve">The number of participants with and without the outcome are reported
</t>
    </r>
    <r>
      <rPr>
        <i/>
        <sz val="12"/>
        <rFont val="Times New Roman"/>
        <family val="1"/>
      </rPr>
      <t>If outcomes are continuous, score Not applicable.</t>
    </r>
    <r>
      <rPr>
        <i/>
        <sz val="12"/>
        <rFont val="宋体"/>
        <family val="0"/>
      </rPr>
      <t>最终的事件非事件人数</t>
    </r>
  </si>
  <si>
    <r>
      <t xml:space="preserve">A summary of follow-up time is presented
</t>
    </r>
    <r>
      <rPr>
        <i/>
        <sz val="12"/>
        <rFont val="Times New Roman"/>
        <family val="1"/>
      </rPr>
      <t>This notably applies to prognosis studies and diagnostic studies with follow-up as diagnostic outcome.
If this is not applicable for an article (i.e. diagnostic study or no follow-up), then score Not applicable.</t>
    </r>
    <r>
      <rPr>
        <i/>
        <sz val="12"/>
        <rFont val="宋体"/>
        <family val="0"/>
      </rPr>
      <t>总结随访时间</t>
    </r>
  </si>
  <si>
    <t>13b</t>
  </si>
  <si>
    <t xml:space="preserve">Describe the characteristics of the participants (basic demographics, clinical features, available predictors), including the number of participants with missing data for predictors and outcome. </t>
  </si>
  <si>
    <t>Basic demographics are reported</t>
  </si>
  <si>
    <t>Summary information is provided for all predictors included in the final developed/validated model</t>
  </si>
  <si>
    <t>The number of participants with missing data for predictors is reported</t>
  </si>
  <si>
    <t xml:space="preserve">The number of participants with missing data for the outcome is reported </t>
  </si>
  <si>
    <t>13c</t>
  </si>
  <si>
    <t>For validation, show a comparison with the development data of the distribution of important variables (demographics, predictors and outcome).</t>
  </si>
  <si>
    <t>14a</t>
  </si>
  <si>
    <t xml:space="preserve">Specify the number of participants and outcome events in each analysis. </t>
  </si>
  <si>
    <t>The number of participants in each analysis (e.g. in the analysis of each model if more than one model is developed) is specified</t>
  </si>
  <si>
    <r>
      <t xml:space="preserve">The number of outcome events in each analysis is specified (e.g. in the analysis of each model if more than one model is developed)
</t>
    </r>
    <r>
      <rPr>
        <i/>
        <sz val="12"/>
        <rFont val="Times New Roman"/>
        <family val="1"/>
      </rPr>
      <t>If outcomes are continuous, score Not applicable.</t>
    </r>
  </si>
  <si>
    <t>14b</t>
  </si>
  <si>
    <t>If done, report the unadjusted association between each candidate  predictor and outcome.</t>
  </si>
  <si>
    <r>
      <t xml:space="preserve">The unadjusted associations between each predictor and outcome are reported
</t>
    </r>
    <r>
      <rPr>
        <i/>
        <sz val="12"/>
        <rFont val="Times New Roman"/>
        <family val="1"/>
      </rPr>
      <t>If any univariable analysis is mentioned in the methods but not in the results, score No. 
If nothing on univariable analysis (in methods or results) is reported, score this item as Not applicable.</t>
    </r>
  </si>
  <si>
    <t>15a</t>
  </si>
  <si>
    <t>Present the full prediction model to allow predictions for individuals (i.e., all regression coefficients, and model intercept or baseline survival at a given time point).</t>
  </si>
  <si>
    <t xml:space="preserve">The regression coefficient (or a derivative such as hazard ratio, odds ratio, risk ratio) for each predictor in the model is reported </t>
  </si>
  <si>
    <t>The intercept or the cumulative baseline hazard (or baseline survival) for at least one time point is reported</t>
  </si>
  <si>
    <t>15b</t>
  </si>
  <si>
    <t>Explain how to use the prediction model.</t>
  </si>
  <si>
    <t>An explanation (e.g. a simplified scoring rule, chart, nomogram of the model, reference to online calculator, or worked example) is provided to explain how to use the model for individualised predictions.</t>
  </si>
  <si>
    <r>
      <t xml:space="preserve">Report performance measures (with confidence intervals) for the prediction model. 
</t>
    </r>
    <r>
      <rPr>
        <i/>
        <sz val="12"/>
        <rFont val="Times New Roman"/>
        <family val="1"/>
      </rPr>
      <t>These should be described in results section of the paper (item 10 addresses the reporting of the methods for model performance).</t>
    </r>
  </si>
  <si>
    <r>
      <t xml:space="preserve">A discrimination measure is presented
</t>
    </r>
    <r>
      <rPr>
        <i/>
        <sz val="12"/>
        <rFont val="Times New Roman"/>
        <family val="1"/>
      </rPr>
      <t xml:space="preserve">E.g. C-index / area under the ROC curve. </t>
    </r>
  </si>
  <si>
    <t xml:space="preserve">The confidence interval (or standard error) of the discrimination measure  is presented  </t>
  </si>
  <si>
    <r>
      <t xml:space="preserve">Measures for model calibration are described
</t>
    </r>
    <r>
      <rPr>
        <i/>
        <sz val="12"/>
        <rFont val="Times New Roman"/>
        <family val="1"/>
      </rPr>
      <t xml:space="preserve">E.g. calibration plot, calibration slope or intercept, calibration table, Hosmer Lemeshow test, O/E ratio. </t>
    </r>
  </si>
  <si>
    <r>
      <t xml:space="preserve">Other model performance measures are presented
</t>
    </r>
    <r>
      <rPr>
        <i/>
        <sz val="12"/>
        <rFont val="Times New Roman"/>
        <family val="1"/>
      </rPr>
      <t>E.g. R2, Brier score, predictive values, sensitivity, specificity, AUC difference, decision curve analysis, net reclassification improvement, integrated discrimination improvement, AIC.</t>
    </r>
  </si>
  <si>
    <r>
      <t xml:space="preserve">If done, report the results from any model updating (i.e., model specification, model performance, recalibration).
</t>
    </r>
    <r>
      <rPr>
        <i/>
        <sz val="12"/>
        <rFont val="Times New Roman"/>
        <family val="1"/>
      </rPr>
      <t xml:space="preserve">If updating was not done, score this TRIPOD item as ‘Not applicable’. </t>
    </r>
  </si>
  <si>
    <t>Discussion</t>
  </si>
  <si>
    <t xml:space="preserve">Discuss any limitations of the study (such as nonrepresentative sample, few events per predictor, missing data). </t>
  </si>
  <si>
    <r>
      <t xml:space="preserve">Limitations of the study are discussed
</t>
    </r>
    <r>
      <rPr>
        <i/>
        <sz val="12"/>
        <rFont val="Times New Roman"/>
        <family val="1"/>
      </rPr>
      <t>Stating any limitation is sufficient.</t>
    </r>
  </si>
  <si>
    <t>19a</t>
  </si>
  <si>
    <t xml:space="preserve">For validation, discuss the results with reference to performance in the development data, and any other validation data. </t>
  </si>
  <si>
    <t>19b</t>
  </si>
  <si>
    <t xml:space="preserve">Give an overall interpretation of the results considering objectives, limitations, results from similar studies and other relevant evidence.  </t>
  </si>
  <si>
    <t>An overall interpretation of the results is given</t>
  </si>
  <si>
    <t xml:space="preserve">Discuss the potential clinical use of the model and implications for future research. </t>
  </si>
  <si>
    <r>
      <t xml:space="preserve">The potential clinical use is discussed 
</t>
    </r>
    <r>
      <rPr>
        <i/>
        <sz val="12"/>
        <rFont val="Times New Roman"/>
        <family val="1"/>
      </rPr>
      <t>E.g. an explicit description of the context in which the prediction model is to be used (e.g. to identify high risk groups to help direct treatment, or to triage patients for referral to subsequent care).</t>
    </r>
  </si>
  <si>
    <r>
      <t xml:space="preserve">Implications for future research are discussed
</t>
    </r>
    <r>
      <rPr>
        <i/>
        <sz val="12"/>
        <rFont val="Times New Roman"/>
        <family val="1"/>
      </rPr>
      <t>E.g. a description of what the next stage of investigation of the prediction model should be, such as ”We suggest further external validation”.</t>
    </r>
  </si>
  <si>
    <t>Other information</t>
  </si>
  <si>
    <t xml:space="preserve">Provide information about the availability of supplementary resources, such as study protocol, web calculator, and data sets. </t>
  </si>
  <si>
    <t>Information about supplementary resources is provided</t>
  </si>
  <si>
    <t xml:space="preserve">Give the source of funding and the role of the funders for the present study. </t>
  </si>
  <si>
    <t>The source of funding is reported or there is explicit mention that there was no external funding involved</t>
  </si>
  <si>
    <t xml:space="preserve">The role of funders is reported or there is explicit mention that there was no external funding </t>
  </si>
  <si>
    <t>Number of applicable TRIPOD items</t>
  </si>
  <si>
    <t>Number of TRIPOD items adhered</t>
  </si>
  <si>
    <t>OVERALL adherence to TRIPOD</t>
  </si>
  <si>
    <r>
      <t>Abbrevations:</t>
    </r>
    <r>
      <rPr>
        <sz val="12"/>
        <rFont val="Times New Roman"/>
        <family val="1"/>
      </rPr>
      <t xml:space="preserve"> Y, yes; N, no.</t>
    </r>
  </si>
  <si>
    <t xml:space="preserve"> </t>
  </si>
  <si>
    <t>Study</t>
  </si>
  <si>
    <t>DOMAIN 1: Participants</t>
  </si>
  <si>
    <t>Risk of bias</t>
  </si>
  <si>
    <t>Were appropriate data sources used, e.g. cohort, RCT or nested case-control study data?(Y/N)</t>
  </si>
  <si>
    <t>Were all inclusions and exclusions of participants appropriate?(Y/N)</t>
  </si>
  <si>
    <t>PY</t>
  </si>
  <si>
    <t>PN</t>
  </si>
  <si>
    <t>Risk of bias introduced by selection of participants(Low/ High/ Unclear)</t>
  </si>
  <si>
    <t>Low</t>
  </si>
  <si>
    <t>High</t>
  </si>
  <si>
    <t>Applicability</t>
  </si>
  <si>
    <t>Concern that included participants or the setting do not match the
review question(Low/ High/ Unclear)</t>
  </si>
  <si>
    <t>DOMAIN 2: Predictors</t>
  </si>
  <si>
    <t>Were predictors defined and assessed in a similar way for all participants?(Y/N)</t>
  </si>
  <si>
    <t>Were predictor assessments made without knowledge of outcome data?(Y/N)</t>
  </si>
  <si>
    <t>NI</t>
  </si>
  <si>
    <t>Are all predictors available at the time the model is intended to be used?(Y/N)</t>
  </si>
  <si>
    <t>Risk of bias introduced by predictors or their assessment(Low/ High/ Unclear)</t>
  </si>
  <si>
    <t>Unclear</t>
  </si>
  <si>
    <t>Concern that the definition, assessment, or timing of predictors in the model do not match the review question(Low/ High/ Unclear)</t>
  </si>
  <si>
    <t>DOMAIN 3: Outcome</t>
  </si>
  <si>
    <t>Was the outcome determined appropriately?(Y/N)</t>
  </si>
  <si>
    <t>Was a pre-specified or standard outcome definition used?(Y/N)</t>
  </si>
  <si>
    <t>Were predictors excluded from the outcome definition?(Y/N)</t>
  </si>
  <si>
    <t>Was the outcome defined and determined in a similar way for all participants?(Y/N)</t>
  </si>
  <si>
    <t>Was the outcome determined without knowledge of predictor information?(Y/N)</t>
  </si>
  <si>
    <t>Was the time interval between predictor assessment and outcome determination appropriate?(Y/N)</t>
  </si>
  <si>
    <t>Risk of bias introduced by the outcome or its determination(Low/ High/ Unclear)</t>
  </si>
  <si>
    <t>Concern that the outcome definition, timing, or determination do not match the review question(Low/ High/ Unclear)</t>
  </si>
  <si>
    <t>DOMAIN 4: Analysis</t>
  </si>
  <si>
    <t xml:space="preserve">Were there a reasonable number of participants with the outcome?(Y/N) </t>
  </si>
  <si>
    <t>Were continuous and categorical predictors handled appropriately?(Y/N)</t>
  </si>
  <si>
    <t>Were all enrolled participants included in the analysis?(Y/N)</t>
  </si>
  <si>
    <t>Were participants with missing data handled appropriately?(Y/N)</t>
  </si>
  <si>
    <t>Was selection of predictors based on univariable analysis avoided?(Y/N)</t>
  </si>
  <si>
    <t>Were complexities in the data (e.g. censoring, competing risks, sampling of controls) accounted for appropriately?(Y/N)</t>
  </si>
  <si>
    <t>Were relevant model performance measures evaluated appropriately?(Y/N)</t>
  </si>
  <si>
    <t>Were model overfitting and optimism in model performance accounted for?(Y/N)</t>
  </si>
  <si>
    <t>Do predictors and their assigned weights in the final model correspond to the results from multivariable analysis?(Y/N)</t>
  </si>
  <si>
    <t>Risk of bias introduced by the analysis(low/ high/ unclear)</t>
  </si>
  <si>
    <t>Overall risk of bias</t>
  </si>
  <si>
    <r>
      <t>Abbrevations:</t>
    </r>
    <r>
      <rPr>
        <sz val="12"/>
        <rFont val="宋体"/>
        <family val="0"/>
      </rPr>
      <t xml:space="preserve"> Y, yes; N, no; PY, proberbly yes; PN, proberbly no; NI, no information.</t>
    </r>
  </si>
  <si>
    <t>Participants</t>
  </si>
  <si>
    <t>Predictors</t>
  </si>
  <si>
    <t>Outcome</t>
  </si>
  <si>
    <t>Analysis</t>
  </si>
  <si>
    <t>Criteria</t>
  </si>
  <si>
    <t>Zhang RY et al 2022</t>
  </si>
  <si>
    <t>Zhang LL et al 2020</t>
  </si>
  <si>
    <t>Zhang X et al 2023</t>
  </si>
  <si>
    <t xml:space="preserve"> Image protocol quality - well-documented image protocols (for example, contrast, slice thickness, energy, etc.) and/or usage of public image protocols allow reproducibility/replicability</t>
  </si>
  <si>
    <t>protocols well documented</t>
  </si>
  <si>
    <t>RQS checkpoint 1</t>
  </si>
  <si>
    <t xml:space="preserve"> Multiple segmentations - possible actions are: segmentation by different physicians/algorithms/software, perturbing segmentations by (random) noise, segmentation at different breathing cycles. Analyse feature robustness to segmentation variabilities</t>
  </si>
  <si>
    <t>yes</t>
  </si>
  <si>
    <t>no</t>
  </si>
  <si>
    <t>Phantom study on all scanners - detect inter-scanner differences and vendor-dependent features. Analyse feature robustness to these sources of variability</t>
  </si>
  <si>
    <t>Imaging at multiple time points - collect images of individuals at additional time points. Analyse feature robustness to temporal variabilities (for example, organ movement, organ expansion/shrinkage)</t>
  </si>
  <si>
    <t>RQS checkpoint 2</t>
  </si>
  <si>
    <t>Feature reduction or adjustment for multiple testing - decreases the risk of overfitting. Overfitting is inevitable if the number of features exceeds the number of samples. Consider feature robustness when selecting features</t>
  </si>
  <si>
    <t>Either measure is implemented</t>
  </si>
  <si>
    <t>Neither measure is implemented</t>
  </si>
  <si>
    <t>Multivariable analysis with non radiomics features (for example, EGFR mutation) - is expected to provide a more holistic model. Permits correlating/inferencing between radiomics and non radiomics features</t>
  </si>
  <si>
    <t>Detect and discuss biological correlates - demonstration of phenotypic differences (possibly associated with underlying gene–protein expression patterns) deepens understanding of radiomics and biology</t>
  </si>
  <si>
    <t>Cut-off analyses - determine risk groups by either the median, a previously published cut-off or report a continuous risk variable. Reduces the risk of reporting overly optimistic results</t>
  </si>
  <si>
    <t>Discrimination statistics - report discrimination statistics (for example, C-statistic, ROC curve, AUC) and their statistical significance (for example, p-values, confidence intervals). One can also apply resampling method (for example, bootstrapping, cross-validation)</t>
  </si>
  <si>
    <t>a discrimination statistic and its statistical significance are reported</t>
  </si>
  <si>
    <t>Calibration statistics - report calibration statistics (for example, Calibration-in-the-large/slope, calibration plots) and their statistical significance (for example, P-values, confidence intervals). One can also apply resampling method (for example, bootstrapping, cross-validation)</t>
  </si>
  <si>
    <t>a calibration statistic and its statistical significance are reported</t>
  </si>
  <si>
    <t>none</t>
  </si>
  <si>
    <t>Prospective study registered in a trial database - provides the highest level of evidence supporting the clinical validity and usefulness of the radiomics biomarker</t>
  </si>
  <si>
    <t>Validation - the validation is performed without retraining and without adaptation of the cut-off value, provides crucial information with regard to credible clinical performance</t>
  </si>
  <si>
    <t>one dataset from the same institute</t>
  </si>
  <si>
    <t>No validation</t>
  </si>
  <si>
    <t>one dataset from another institute</t>
  </si>
  <si>
    <t>Comparison to 'gold standard' - assess the extent to which the model agrees with/is superior to the current 'gold standard' method (for example, TNM-staging for survival prediction). This comparison shows the added value of radiomics</t>
  </si>
  <si>
    <t>Potential clinical utility - report on the current and potential application of the model in a clinical setting (for example, decision curve analysis).</t>
  </si>
  <si>
    <t>Cost-effectiveness analysis - report on the cost-effectiveness of the clinical application (for example, QALYs generated)</t>
  </si>
  <si>
    <t>Open science and data - make code and data publicly available. Open science facilitates knowledge transfer and reproducibility of the study</t>
  </si>
  <si>
    <t>RQS checkpoint 3</t>
  </si>
  <si>
    <t>Total points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</si>
</sst>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name val="宋体"/>
      <family val="0"/>
    </font>
    <font>
      <b/>
      <sz val="12"/>
      <color indexed="8"/>
      <name val="Times New Roman"/>
      <family val="1"/>
    </font>
    <font>
      <sz val="12"/>
      <color indexed="8"/>
      <name val="Times New Roman"/>
      <family val="1"/>
    </font>
    <font>
      <sz val="12"/>
      <name val="Times New Roman"/>
      <family val="1"/>
    </font>
    <font>
      <sz val="11"/>
      <color indexed="8"/>
      <name val="Times New Roman"/>
      <family val="1"/>
    </font>
    <font>
      <sz val="11"/>
      <name val="Times New Roman"/>
      <family val="1"/>
    </font>
    <font>
      <b/>
      <sz val="11"/>
      <color indexed="8"/>
      <name val="Times New Roman"/>
      <family val="1"/>
    </font>
    <font>
      <sz val="11"/>
      <color indexed="10"/>
      <name val="Times New Roman"/>
      <family val="1"/>
    </font>
    <font>
      <sz val="10"/>
      <name val="Tahoma"/>
      <family val="2"/>
    </font>
    <font>
      <b/>
      <sz val="11"/>
      <color indexed="8"/>
      <name val="Arial"/>
      <family val="2"/>
    </font>
    <font>
      <sz val="11"/>
      <color indexed="8"/>
      <name val="Arial"/>
      <family val="2"/>
    </font>
    <font>
      <b/>
      <sz val="12"/>
      <name val="宋体"/>
      <family val="0"/>
    </font>
    <font>
      <sz val="11"/>
      <color indexed="8"/>
      <name val="宋体"/>
      <family val="0"/>
    </font>
    <font>
      <b/>
      <sz val="12"/>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i/>
      <sz val="12"/>
      <name val="Times New Roman"/>
      <family val="1"/>
    </font>
    <font>
      <u val="single"/>
      <sz val="12"/>
      <name val="Times New Roman"/>
      <family val="1"/>
    </font>
    <font>
      <i/>
      <sz val="12"/>
      <name val="宋体"/>
      <family val="0"/>
    </font>
    <font>
      <b/>
      <i/>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1"/>
      <color rgb="FFFF0000"/>
      <name val="Times New Roman"/>
      <family val="1"/>
    </font>
    <font>
      <b/>
      <sz val="11"/>
      <color theme="1"/>
      <name val="Arial"/>
      <family val="2"/>
    </font>
    <font>
      <sz val="11"/>
      <color theme="1"/>
      <name val="Arial"/>
      <family val="2"/>
    </font>
    <font>
      <sz val="11"/>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4" tint="-0.24997000396251678"/>
        <bgColor indexed="64"/>
      </patternFill>
    </fill>
    <fill>
      <patternFill patternType="solid">
        <fgColor theme="4" tint="0.799950003623962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style="thin"/>
      <right/>
      <top style="thin"/>
      <bottom/>
    </border>
    <border>
      <left style="medium"/>
      <right style="medium"/>
      <top style="thin"/>
      <bottom/>
    </border>
    <border>
      <left style="medium"/>
      <right/>
      <top style="medium"/>
      <bottom style="medium"/>
    </border>
    <border>
      <left style="medium"/>
      <right style="medium"/>
      <top style="medium"/>
      <bottom style="medium"/>
    </border>
    <border>
      <left style="thin"/>
      <right/>
      <top/>
      <bottom style="thin"/>
    </border>
    <border>
      <left style="medium"/>
      <right style="medium"/>
      <top/>
      <bottom style="thin"/>
    </border>
    <border>
      <left style="medium"/>
      <right style="medium"/>
      <top style="thin"/>
      <bottom style="thin"/>
    </border>
    <border>
      <left/>
      <right style="medium"/>
      <top style="medium"/>
      <bottom/>
    </border>
    <border>
      <left style="medium"/>
      <right/>
      <top style="medium"/>
      <bottom/>
    </border>
    <border>
      <left/>
      <right/>
      <top style="medium"/>
      <bottom/>
    </border>
    <border>
      <left/>
      <right style="medium"/>
      <top style="medium"/>
      <bottom style="medium"/>
    </border>
    <border>
      <left style="medium"/>
      <right style="thin"/>
      <top/>
      <bottom style="thin"/>
    </border>
    <border>
      <left/>
      <right style="medium"/>
      <top/>
      <bottom style="thin"/>
    </border>
    <border>
      <left style="medium"/>
      <right style="thin"/>
      <top style="thin"/>
      <bottom style="thin"/>
    </border>
    <border>
      <left/>
      <right style="medium"/>
      <top style="thin"/>
      <bottom style="thin"/>
    </border>
    <border>
      <left style="medium"/>
      <right style="thin"/>
      <top style="thin"/>
      <bottom/>
    </border>
    <border>
      <left/>
      <right style="medium"/>
      <top style="thin"/>
      <bottom/>
    </border>
    <border>
      <left style="medium"/>
      <right style="thin"/>
      <top style="medium"/>
      <bottom style="medium"/>
    </border>
    <border>
      <left style="medium"/>
      <right style="thin"/>
      <top/>
      <bottom/>
    </border>
    <border>
      <left/>
      <right style="medium"/>
      <top/>
      <bottom/>
    </border>
    <border>
      <left style="medium"/>
      <right style="medium"/>
      <top/>
      <bottom/>
    </border>
    <border>
      <left style="medium"/>
      <right style="medium"/>
      <top style="medium"/>
      <bottom/>
    </border>
    <border>
      <left style="medium"/>
      <right style="medium"/>
      <top/>
      <bottom style="medium"/>
    </border>
    <border>
      <left style="medium"/>
      <right/>
      <top style="thin"/>
      <bottom/>
    </border>
    <border>
      <left style="medium"/>
      <right style="thin"/>
      <top style="medium"/>
      <bottom style="thin"/>
    </border>
    <border>
      <left/>
      <right style="medium"/>
      <top style="medium"/>
      <bottom style="thin"/>
    </border>
    <border>
      <left style="medium"/>
      <right style="medium"/>
      <top style="medium"/>
      <bottom style="thin"/>
    </border>
    <border>
      <left style="medium"/>
      <right style="thin"/>
      <top style="thin"/>
      <bottom style="medium"/>
    </border>
    <border>
      <left/>
      <right style="medium"/>
      <top style="thin"/>
      <bottom style="medium"/>
    </border>
    <border>
      <left style="medium"/>
      <right/>
      <top style="medium"/>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98">
    <xf numFmtId="0" fontId="0" fillId="0" borderId="0" xfId="0" applyAlignment="1">
      <alignment vertical="center"/>
    </xf>
    <xf numFmtId="0" fontId="57" fillId="0" borderId="9" xfId="0" applyFont="1" applyFill="1" applyBorder="1" applyAlignment="1">
      <alignment horizontal="center" vertical="center" wrapText="1"/>
    </xf>
    <xf numFmtId="0" fontId="58" fillId="0" borderId="10" xfId="0" applyFont="1" applyFill="1" applyBorder="1" applyAlignment="1">
      <alignment vertical="center" wrapText="1"/>
    </xf>
    <xf numFmtId="0" fontId="58" fillId="0" borderId="11" xfId="0" applyFont="1" applyFill="1" applyBorder="1" applyAlignment="1">
      <alignment vertical="center" wrapText="1"/>
    </xf>
    <xf numFmtId="0" fontId="58" fillId="0"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0" borderId="15" xfId="0" applyFont="1" applyFill="1" applyBorder="1" applyAlignment="1">
      <alignment vertical="center" wrapText="1"/>
    </xf>
    <xf numFmtId="0" fontId="58" fillId="0" borderId="16" xfId="0" applyFont="1" applyFill="1" applyBorder="1" applyAlignment="1">
      <alignment horizontal="center" vertical="center" wrapText="1"/>
    </xf>
    <xf numFmtId="0" fontId="58" fillId="0" borderId="9" xfId="0" applyFont="1" applyFill="1" applyBorder="1" applyAlignment="1">
      <alignment vertical="center" wrapText="1"/>
    </xf>
    <xf numFmtId="0" fontId="58" fillId="0" borderId="17" xfId="0" applyFont="1" applyFill="1" applyBorder="1" applyAlignment="1">
      <alignment horizontal="center" vertical="center" wrapText="1"/>
    </xf>
    <xf numFmtId="0" fontId="58" fillId="34" borderId="13" xfId="0"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8" fillId="0" borderId="0" xfId="0" applyFont="1" applyFill="1" applyBorder="1" applyAlignment="1">
      <alignment/>
    </xf>
    <xf numFmtId="0" fontId="57" fillId="0" borderId="0" xfId="0" applyFont="1" applyFill="1" applyBorder="1" applyAlignment="1">
      <alignment horizontal="center"/>
    </xf>
    <xf numFmtId="0" fontId="57" fillId="0" borderId="0" xfId="0" applyFont="1" applyFill="1" applyBorder="1" applyAlignment="1">
      <alignment horizontal="center"/>
    </xf>
    <xf numFmtId="0" fontId="57" fillId="0" borderId="0" xfId="0" applyFont="1" applyFill="1" applyBorder="1" applyAlignment="1">
      <alignment/>
    </xf>
    <xf numFmtId="0" fontId="57" fillId="0" borderId="10" xfId="0" applyFont="1" applyFill="1" applyBorder="1" applyAlignment="1">
      <alignment horizontal="center"/>
    </xf>
    <xf numFmtId="0" fontId="4" fillId="0" borderId="13" xfId="0" applyFont="1" applyFill="1" applyBorder="1" applyAlignment="1">
      <alignment horizontal="center" vertical="center" wrapText="1"/>
    </xf>
    <xf numFmtId="0" fontId="58" fillId="35" borderId="10" xfId="0" applyFont="1" applyFill="1" applyBorder="1" applyAlignment="1">
      <alignment/>
    </xf>
    <xf numFmtId="0" fontId="58" fillId="36" borderId="10" xfId="0" applyFont="1" applyFill="1" applyBorder="1" applyAlignment="1">
      <alignment/>
    </xf>
    <xf numFmtId="0" fontId="58" fillId="37" borderId="10" xfId="0" applyFont="1" applyFill="1" applyBorder="1" applyAlignment="1">
      <alignment/>
    </xf>
    <xf numFmtId="0" fontId="59" fillId="35" borderId="10" xfId="0" applyFont="1" applyFill="1" applyBorder="1" applyAlignment="1">
      <alignment/>
    </xf>
    <xf numFmtId="0" fontId="4" fillId="36" borderId="10" xfId="0" applyFont="1" applyFill="1" applyBorder="1" applyAlignment="1">
      <alignment/>
    </xf>
    <xf numFmtId="0" fontId="4" fillId="35" borderId="10" xfId="0" applyFont="1" applyFill="1" applyBorder="1" applyAlignment="1">
      <alignment/>
    </xf>
    <xf numFmtId="0" fontId="4" fillId="37" borderId="10" xfId="0" applyFont="1" applyFill="1" applyBorder="1" applyAlignment="1">
      <alignment/>
    </xf>
    <xf numFmtId="0" fontId="6" fillId="35" borderId="10" xfId="0" applyFont="1" applyFill="1" applyBorder="1" applyAlignment="1">
      <alignment/>
    </xf>
    <xf numFmtId="0" fontId="4" fillId="0" borderId="0" xfId="0" applyFont="1" applyFill="1" applyBorder="1" applyAlignment="1">
      <alignment horizontal="center"/>
    </xf>
    <xf numFmtId="0" fontId="0" fillId="0" borderId="0" xfId="0" applyAlignment="1">
      <alignment horizontal="left" vertical="center"/>
    </xf>
    <xf numFmtId="0" fontId="59" fillId="0" borderId="10" xfId="0" applyFont="1" applyFill="1" applyBorder="1" applyAlignment="1">
      <alignment horizontal="left"/>
    </xf>
    <xf numFmtId="0" fontId="59" fillId="0" borderId="10" xfId="0" applyFont="1" applyFill="1" applyBorder="1" applyAlignment="1">
      <alignment horizontal="left" wrapText="1"/>
    </xf>
    <xf numFmtId="0" fontId="59"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6" fillId="0" borderId="10" xfId="0" applyFont="1" applyFill="1" applyBorder="1"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lignment horizontal="left" wrapText="1"/>
    </xf>
    <xf numFmtId="0" fontId="60" fillId="0"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62" fillId="0" borderId="10" xfId="0" applyFont="1" applyFill="1" applyBorder="1" applyAlignment="1">
      <alignment horizontal="left"/>
    </xf>
    <xf numFmtId="0" fontId="63" fillId="0" borderId="10" xfId="0" applyFont="1" applyFill="1" applyBorder="1" applyAlignment="1">
      <alignment horizontal="left"/>
    </xf>
    <xf numFmtId="0" fontId="63" fillId="0" borderId="10" xfId="0" applyFont="1" applyFill="1" applyBorder="1" applyAlignment="1">
      <alignment horizontal="left" wrapText="1"/>
    </xf>
    <xf numFmtId="0" fontId="12" fillId="0" borderId="0" xfId="0" applyFont="1" applyAlignment="1">
      <alignment vertical="center"/>
    </xf>
    <xf numFmtId="0" fontId="0" fillId="0" borderId="0" xfId="0" applyAlignment="1">
      <alignment vertical="center"/>
    </xf>
    <xf numFmtId="0" fontId="37" fillId="0" borderId="0" xfId="0" applyFont="1" applyFill="1" applyBorder="1" applyAlignment="1">
      <alignment/>
    </xf>
    <xf numFmtId="0" fontId="64" fillId="0" borderId="0" xfId="0" applyFont="1" applyFill="1" applyBorder="1" applyAlignment="1">
      <alignment/>
    </xf>
    <xf numFmtId="0" fontId="37" fillId="0" borderId="0" xfId="0" applyFont="1" applyFill="1" applyBorder="1" applyAlignment="1">
      <alignment/>
    </xf>
    <xf numFmtId="0" fontId="4" fillId="0" borderId="0" xfId="0" applyFont="1" applyFill="1" applyBorder="1" applyAlignment="1">
      <alignment horizontal="left" vertical="top"/>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left" vertical="top"/>
    </xf>
    <xf numFmtId="0" fontId="14" fillId="0" borderId="18" xfId="0" applyFont="1" applyFill="1" applyBorder="1" applyAlignment="1">
      <alignment horizontal="left" wrapText="1"/>
    </xf>
    <xf numFmtId="0" fontId="4" fillId="0" borderId="14" xfId="0" applyFont="1" applyFill="1" applyBorder="1" applyAlignment="1">
      <alignment horizontal="left" vertical="center" wrapText="1"/>
    </xf>
    <xf numFmtId="0" fontId="14" fillId="38" borderId="19" xfId="0" applyFont="1" applyFill="1" applyBorder="1" applyAlignment="1">
      <alignment horizontal="left" vertical="center"/>
    </xf>
    <xf numFmtId="0" fontId="14" fillId="38" borderId="20" xfId="0" applyFont="1" applyFill="1" applyBorder="1" applyAlignment="1">
      <alignment horizontal="left" vertical="center"/>
    </xf>
    <xf numFmtId="0" fontId="4" fillId="38" borderId="14" xfId="0" applyFont="1" applyFill="1" applyBorder="1" applyAlignment="1">
      <alignment horizontal="center" vertical="center"/>
    </xf>
    <xf numFmtId="0" fontId="14" fillId="20" borderId="14" xfId="0" applyFont="1" applyFill="1" applyBorder="1" applyAlignment="1">
      <alignment horizontal="left" vertical="top"/>
    </xf>
    <xf numFmtId="0" fontId="14" fillId="20" borderId="21" xfId="0" applyFont="1" applyFill="1" applyBorder="1" applyAlignment="1">
      <alignment vertical="top" wrapText="1"/>
    </xf>
    <xf numFmtId="0" fontId="14" fillId="20" borderId="14" xfId="0" applyFont="1" applyFill="1" applyBorder="1" applyAlignment="1">
      <alignment horizontal="center" vertical="center"/>
    </xf>
    <xf numFmtId="0" fontId="4" fillId="0" borderId="22" xfId="0" applyFont="1" applyFill="1" applyBorder="1" applyAlignment="1">
      <alignment horizontal="center" vertical="top"/>
    </xf>
    <xf numFmtId="0" fontId="4" fillId="0" borderId="23" xfId="0" applyFont="1" applyFill="1" applyBorder="1" applyAlignment="1">
      <alignment horizontal="left" vertical="top" wrapText="1"/>
    </xf>
    <xf numFmtId="0" fontId="4" fillId="0" borderId="16" xfId="0" applyFont="1" applyFill="1" applyBorder="1" applyAlignment="1">
      <alignment horizontal="center" vertical="center"/>
    </xf>
    <xf numFmtId="0" fontId="4" fillId="0" borderId="24" xfId="0" applyFont="1" applyFill="1" applyBorder="1" applyAlignment="1">
      <alignment horizontal="center" vertical="top"/>
    </xf>
    <xf numFmtId="0" fontId="4" fillId="0" borderId="25" xfId="0" applyFont="1" applyFill="1" applyBorder="1" applyAlignment="1">
      <alignment horizontal="left" vertical="top" wrapText="1"/>
    </xf>
    <xf numFmtId="0" fontId="4" fillId="0" borderId="26" xfId="0" applyFont="1" applyFill="1" applyBorder="1" applyAlignment="1">
      <alignment horizontal="center" vertical="top"/>
    </xf>
    <xf numFmtId="0" fontId="4" fillId="0" borderId="27" xfId="0" applyFont="1" applyFill="1" applyBorder="1" applyAlignment="1">
      <alignment horizontal="left" vertical="top" wrapText="1"/>
    </xf>
    <xf numFmtId="0" fontId="14" fillId="20" borderId="28" xfId="0" applyFont="1" applyFill="1" applyBorder="1" applyAlignment="1">
      <alignment horizontal="left" vertical="top"/>
    </xf>
    <xf numFmtId="0" fontId="4" fillId="0" borderId="17" xfId="0" applyFont="1" applyFill="1" applyBorder="1" applyAlignment="1">
      <alignment horizontal="center" vertical="center"/>
    </xf>
    <xf numFmtId="0" fontId="4" fillId="0" borderId="29" xfId="0" applyFont="1" applyFill="1" applyBorder="1" applyAlignment="1">
      <alignment horizontal="center" vertical="top"/>
    </xf>
    <xf numFmtId="0" fontId="4" fillId="0" borderId="30" xfId="0" applyFont="1" applyFill="1" applyBorder="1" applyAlignment="1">
      <alignment horizontal="left" vertical="top" wrapText="1"/>
    </xf>
    <xf numFmtId="0" fontId="14" fillId="38" borderId="19" xfId="0" applyFont="1" applyFill="1" applyBorder="1" applyAlignment="1">
      <alignment horizontal="left" vertical="top"/>
    </xf>
    <xf numFmtId="0" fontId="14" fillId="38" borderId="18" xfId="0" applyFont="1" applyFill="1" applyBorder="1" applyAlignment="1">
      <alignment horizontal="left" vertical="top"/>
    </xf>
    <xf numFmtId="0" fontId="14" fillId="20" borderId="21" xfId="0" applyFont="1" applyFill="1" applyBorder="1" applyAlignment="1">
      <alignment horizontal="left" vertical="top" wrapText="1"/>
    </xf>
    <xf numFmtId="0" fontId="14" fillId="0" borderId="14" xfId="0" applyFont="1" applyFill="1" applyBorder="1" applyAlignment="1">
      <alignment horizontal="left" vertical="top"/>
    </xf>
    <xf numFmtId="0" fontId="14" fillId="0" borderId="21" xfId="0" applyFont="1" applyFill="1" applyBorder="1" applyAlignment="1">
      <alignment vertical="top" wrapText="1"/>
    </xf>
    <xf numFmtId="0" fontId="14" fillId="0" borderId="14" xfId="0" applyFont="1" applyFill="1" applyBorder="1" applyAlignment="1">
      <alignment horizontal="center" vertical="center"/>
    </xf>
    <xf numFmtId="0" fontId="4" fillId="0" borderId="31" xfId="0" applyFont="1" applyFill="1" applyBorder="1" applyAlignment="1">
      <alignment horizontal="center" vertical="center"/>
    </xf>
    <xf numFmtId="0" fontId="14" fillId="20" borderId="32" xfId="0" applyFont="1" applyFill="1" applyBorder="1" applyAlignment="1">
      <alignment horizontal="center" vertical="center"/>
    </xf>
    <xf numFmtId="0" fontId="14" fillId="20" borderId="33" xfId="0" applyFont="1" applyFill="1" applyBorder="1" applyAlignment="1">
      <alignment horizontal="center" vertical="center"/>
    </xf>
    <xf numFmtId="0" fontId="14" fillId="38" borderId="34" xfId="0" applyFont="1" applyFill="1" applyBorder="1" applyAlignment="1">
      <alignment horizontal="left" vertical="top"/>
    </xf>
    <xf numFmtId="0" fontId="14" fillId="38" borderId="27" xfId="0" applyFont="1" applyFill="1" applyBorder="1" applyAlignment="1">
      <alignment horizontal="left" vertical="top"/>
    </xf>
    <xf numFmtId="0" fontId="4" fillId="38" borderId="32" xfId="0" applyFont="1" applyFill="1" applyBorder="1" applyAlignment="1">
      <alignment horizontal="center" vertical="center"/>
    </xf>
    <xf numFmtId="0" fontId="4" fillId="0" borderId="35" xfId="0" applyFont="1" applyFill="1" applyBorder="1" applyAlignment="1">
      <alignment horizontal="center" vertical="top"/>
    </xf>
    <xf numFmtId="0" fontId="4" fillId="0" borderId="36" xfId="0" applyFont="1" applyFill="1" applyBorder="1" applyAlignment="1">
      <alignment horizontal="left" vertical="top" wrapText="1"/>
    </xf>
    <xf numFmtId="0" fontId="4" fillId="0" borderId="37" xfId="0" applyFont="1" applyFill="1" applyBorder="1" applyAlignment="1">
      <alignment horizontal="center" vertical="center"/>
    </xf>
    <xf numFmtId="0" fontId="4" fillId="0" borderId="38" xfId="0" applyFont="1" applyFill="1" applyBorder="1" applyAlignment="1">
      <alignment horizontal="center" vertical="top"/>
    </xf>
    <xf numFmtId="0" fontId="4" fillId="0" borderId="39" xfId="0" applyFont="1" applyFill="1" applyBorder="1" applyAlignment="1">
      <alignment horizontal="left" vertical="top" wrapText="1"/>
    </xf>
    <xf numFmtId="0" fontId="4" fillId="0" borderId="33" xfId="0" applyFont="1" applyFill="1" applyBorder="1" applyAlignment="1">
      <alignment horizontal="center" vertical="center"/>
    </xf>
    <xf numFmtId="0" fontId="14" fillId="39" borderId="40" xfId="0" applyFont="1" applyFill="1" applyBorder="1" applyAlignment="1">
      <alignment horizontal="left"/>
    </xf>
    <xf numFmtId="0" fontId="14" fillId="39" borderId="37" xfId="0" applyFont="1" applyFill="1" applyBorder="1" applyAlignment="1">
      <alignment horizontal="center"/>
    </xf>
    <xf numFmtId="0" fontId="14" fillId="39" borderId="34" xfId="0" applyFont="1" applyFill="1" applyBorder="1" applyAlignment="1">
      <alignment horizontal="left"/>
    </xf>
    <xf numFmtId="0" fontId="14" fillId="39" borderId="12" xfId="0" applyFont="1" applyFill="1" applyBorder="1" applyAlignment="1">
      <alignment horizontal="center"/>
    </xf>
    <xf numFmtId="0" fontId="4" fillId="0" borderId="0" xfId="0" applyFont="1" applyFill="1" applyBorder="1" applyAlignment="1">
      <alignment/>
    </xf>
    <xf numFmtId="0" fontId="14" fillId="18" borderId="13" xfId="0" applyFont="1" applyFill="1" applyBorder="1" applyAlignment="1">
      <alignment horizontal="left"/>
    </xf>
    <xf numFmtId="9" fontId="14" fillId="18" borderId="14" xfId="25" applyNumberFormat="1" applyFont="1" applyFill="1" applyBorder="1" applyAlignment="1">
      <alignment horizontal="center"/>
    </xf>
    <xf numFmtId="0" fontId="14" fillId="0" borderId="0"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IPO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 Development (D)"/>
      <sheetName val="B-4. D&amp;V of same model (D+V) "/>
      <sheetName val="List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32"/>
  <sheetViews>
    <sheetView tabSelected="1" zoomScaleSheetLayoutView="100" workbookViewId="0" topLeftCell="A1">
      <pane xSplit="2" ySplit="2" topLeftCell="C120" activePane="bottomRight" state="frozen"/>
      <selection pane="bottomRight" activeCell="E139" sqref="E139"/>
    </sheetView>
  </sheetViews>
  <sheetFormatPr defaultColWidth="8.125" defaultRowHeight="14.25"/>
  <cols>
    <col min="1" max="1" width="4.25390625" style="49" customWidth="1"/>
    <col min="2" max="2" width="63.25390625" style="50" customWidth="1"/>
    <col min="3" max="7" width="13.375" style="51" customWidth="1"/>
    <col min="8" max="8" width="13.375" style="50" customWidth="1"/>
    <col min="9" max="9" width="13.375" style="51" customWidth="1"/>
    <col min="10" max="10" width="13.375" style="50" customWidth="1"/>
    <col min="11" max="21" width="13.375" style="51" customWidth="1"/>
    <col min="22" max="26" width="8.125" style="51" customWidth="1"/>
    <col min="27" max="246" width="8.125" style="46" customWidth="1"/>
  </cols>
  <sheetData>
    <row r="1" spans="1:26" s="46" customFormat="1" ht="31.5">
      <c r="A1" s="52"/>
      <c r="B1" s="53" t="s">
        <v>0</v>
      </c>
      <c r="C1" s="54" t="s">
        <v>1</v>
      </c>
      <c r="D1" s="54" t="s">
        <v>2</v>
      </c>
      <c r="E1" s="54" t="s">
        <v>3</v>
      </c>
      <c r="F1" s="54" t="s">
        <v>4</v>
      </c>
      <c r="G1" s="54" t="s">
        <v>5</v>
      </c>
      <c r="H1" s="54" t="s">
        <v>6</v>
      </c>
      <c r="I1" s="54" t="s">
        <v>7</v>
      </c>
      <c r="J1" s="54" t="s">
        <v>8</v>
      </c>
      <c r="K1" s="54" t="s">
        <v>9</v>
      </c>
      <c r="L1" s="54" t="s">
        <v>10</v>
      </c>
      <c r="M1" s="54" t="s">
        <v>11</v>
      </c>
      <c r="N1" s="54" t="s">
        <v>12</v>
      </c>
      <c r="O1" s="54" t="s">
        <v>13</v>
      </c>
      <c r="P1" s="54" t="s">
        <v>14</v>
      </c>
      <c r="Q1" s="54" t="s">
        <v>15</v>
      </c>
      <c r="R1" s="54" t="s">
        <v>16</v>
      </c>
      <c r="S1" s="54" t="s">
        <v>17</v>
      </c>
      <c r="T1" s="54" t="s">
        <v>18</v>
      </c>
      <c r="U1" s="54" t="s">
        <v>19</v>
      </c>
      <c r="V1" s="51"/>
      <c r="W1" s="51"/>
      <c r="X1" s="51"/>
      <c r="Y1" s="51"/>
      <c r="Z1" s="51"/>
    </row>
    <row r="2" spans="1:26" s="46" customFormat="1" ht="15.75">
      <c r="A2" s="55" t="s">
        <v>20</v>
      </c>
      <c r="B2" s="56"/>
      <c r="C2" s="57"/>
      <c r="D2" s="57"/>
      <c r="E2" s="57"/>
      <c r="F2" s="57"/>
      <c r="G2" s="57"/>
      <c r="H2" s="57"/>
      <c r="I2" s="57"/>
      <c r="J2" s="57"/>
      <c r="K2" s="57"/>
      <c r="L2" s="57"/>
      <c r="M2" s="57"/>
      <c r="N2" s="57"/>
      <c r="O2" s="57"/>
      <c r="P2" s="57"/>
      <c r="Q2" s="57"/>
      <c r="R2" s="57"/>
      <c r="S2" s="57"/>
      <c r="T2" s="57"/>
      <c r="U2" s="57"/>
      <c r="V2" s="51"/>
      <c r="W2" s="51"/>
      <c r="X2" s="51"/>
      <c r="Y2" s="51"/>
      <c r="Z2" s="51"/>
    </row>
    <row r="3" spans="1:26" s="46" customFormat="1" ht="31.5">
      <c r="A3" s="58">
        <v>1</v>
      </c>
      <c r="B3" s="59" t="s">
        <v>21</v>
      </c>
      <c r="C3" s="60">
        <v>0</v>
      </c>
      <c r="D3" s="60">
        <f aca="true" t="shared" si="0" ref="D3:Z3">IF(AND(D4="Y",D5="Y",D6="Y",D7="Y"),1,0)</f>
        <v>0</v>
      </c>
      <c r="E3" s="60">
        <f t="shared" si="0"/>
        <v>0</v>
      </c>
      <c r="F3" s="60">
        <f t="shared" si="0"/>
        <v>0</v>
      </c>
      <c r="G3" s="60">
        <f t="shared" si="0"/>
        <v>0</v>
      </c>
      <c r="H3" s="60">
        <f t="shared" si="0"/>
        <v>0</v>
      </c>
      <c r="I3" s="60">
        <f t="shared" si="0"/>
        <v>0</v>
      </c>
      <c r="J3" s="60">
        <f t="shared" si="0"/>
        <v>0</v>
      </c>
      <c r="K3" s="60">
        <f t="shared" si="0"/>
        <v>0</v>
      </c>
      <c r="L3" s="60">
        <f t="shared" si="0"/>
        <v>0</v>
      </c>
      <c r="M3" s="60">
        <f t="shared" si="0"/>
        <v>0</v>
      </c>
      <c r="N3" s="60">
        <f t="shared" si="0"/>
        <v>0</v>
      </c>
      <c r="O3" s="60">
        <f t="shared" si="0"/>
        <v>0</v>
      </c>
      <c r="P3" s="60">
        <f t="shared" si="0"/>
        <v>0</v>
      </c>
      <c r="Q3" s="60">
        <f t="shared" si="0"/>
        <v>0</v>
      </c>
      <c r="R3" s="60">
        <f t="shared" si="0"/>
        <v>0</v>
      </c>
      <c r="S3" s="60">
        <f t="shared" si="0"/>
        <v>0</v>
      </c>
      <c r="T3" s="60">
        <f t="shared" si="0"/>
        <v>0</v>
      </c>
      <c r="U3" s="60">
        <f t="shared" si="0"/>
        <v>0</v>
      </c>
      <c r="V3" s="51"/>
      <c r="W3" s="51"/>
      <c r="X3" s="51"/>
      <c r="Y3" s="51"/>
      <c r="Z3" s="51"/>
    </row>
    <row r="4" spans="1:26" s="46" customFormat="1" ht="15">
      <c r="A4" s="61" t="s">
        <v>22</v>
      </c>
      <c r="B4" s="62" t="s">
        <v>23</v>
      </c>
      <c r="C4" s="63" t="s">
        <v>24</v>
      </c>
      <c r="D4" s="63" t="s">
        <v>24</v>
      </c>
      <c r="E4" s="63" t="s">
        <v>24</v>
      </c>
      <c r="F4" s="63" t="s">
        <v>24</v>
      </c>
      <c r="G4" s="63" t="s">
        <v>24</v>
      </c>
      <c r="H4" s="63" t="s">
        <v>24</v>
      </c>
      <c r="I4" s="63" t="s">
        <v>24</v>
      </c>
      <c r="J4" s="63" t="s">
        <v>24</v>
      </c>
      <c r="K4" s="63" t="s">
        <v>24</v>
      </c>
      <c r="L4" s="63" t="s">
        <v>24</v>
      </c>
      <c r="M4" s="63" t="s">
        <v>24</v>
      </c>
      <c r="N4" s="63" t="s">
        <v>24</v>
      </c>
      <c r="O4" s="63" t="s">
        <v>24</v>
      </c>
      <c r="P4" s="63" t="s">
        <v>24</v>
      </c>
      <c r="Q4" s="63" t="s">
        <v>24</v>
      </c>
      <c r="R4" s="63" t="s">
        <v>24</v>
      </c>
      <c r="S4" s="63" t="s">
        <v>24</v>
      </c>
      <c r="T4" s="63" t="s">
        <v>24</v>
      </c>
      <c r="U4" s="63" t="s">
        <v>24</v>
      </c>
      <c r="V4" s="51"/>
      <c r="W4" s="51"/>
      <c r="X4" s="51"/>
      <c r="Y4" s="51"/>
      <c r="Z4" s="51"/>
    </row>
    <row r="5" spans="1:26" s="46" customFormat="1" ht="15">
      <c r="A5" s="64" t="s">
        <v>25</v>
      </c>
      <c r="B5" s="65" t="s">
        <v>26</v>
      </c>
      <c r="C5" s="63" t="s">
        <v>27</v>
      </c>
      <c r="D5" s="63" t="s">
        <v>27</v>
      </c>
      <c r="E5" s="63" t="s">
        <v>27</v>
      </c>
      <c r="F5" s="63" t="s">
        <v>27</v>
      </c>
      <c r="G5" s="63" t="s">
        <v>27</v>
      </c>
      <c r="H5" s="63" t="s">
        <v>24</v>
      </c>
      <c r="I5" s="63" t="s">
        <v>27</v>
      </c>
      <c r="J5" s="63" t="s">
        <v>27</v>
      </c>
      <c r="K5" s="63" t="s">
        <v>27</v>
      </c>
      <c r="L5" s="63" t="s">
        <v>27</v>
      </c>
      <c r="M5" s="63" t="s">
        <v>27</v>
      </c>
      <c r="N5" s="63" t="s">
        <v>27</v>
      </c>
      <c r="O5" s="63" t="s">
        <v>27</v>
      </c>
      <c r="P5" s="63" t="s">
        <v>27</v>
      </c>
      <c r="Q5" s="63" t="s">
        <v>27</v>
      </c>
      <c r="R5" s="63" t="s">
        <v>27</v>
      </c>
      <c r="S5" s="63" t="s">
        <v>27</v>
      </c>
      <c r="T5" s="63" t="s">
        <v>27</v>
      </c>
      <c r="U5" s="63" t="s">
        <v>27</v>
      </c>
      <c r="V5" s="51"/>
      <c r="W5" s="51"/>
      <c r="X5" s="51"/>
      <c r="Y5" s="51"/>
      <c r="Z5" s="51"/>
    </row>
    <row r="6" spans="1:26" s="46" customFormat="1" ht="15">
      <c r="A6" s="64" t="s">
        <v>28</v>
      </c>
      <c r="B6" s="65" t="s">
        <v>29</v>
      </c>
      <c r="C6" s="63" t="s">
        <v>27</v>
      </c>
      <c r="D6" s="63" t="s">
        <v>27</v>
      </c>
      <c r="E6" s="63" t="s">
        <v>27</v>
      </c>
      <c r="F6" s="63" t="s">
        <v>27</v>
      </c>
      <c r="G6" s="63" t="s">
        <v>27</v>
      </c>
      <c r="H6" s="63" t="s">
        <v>27</v>
      </c>
      <c r="I6" s="63" t="s">
        <v>27</v>
      </c>
      <c r="J6" s="63" t="s">
        <v>27</v>
      </c>
      <c r="K6" s="63" t="s">
        <v>27</v>
      </c>
      <c r="L6" s="63" t="s">
        <v>27</v>
      </c>
      <c r="M6" s="63" t="s">
        <v>27</v>
      </c>
      <c r="N6" s="63" t="s">
        <v>27</v>
      </c>
      <c r="O6" s="63" t="s">
        <v>27</v>
      </c>
      <c r="P6" s="63" t="s">
        <v>27</v>
      </c>
      <c r="Q6" s="63" t="s">
        <v>27</v>
      </c>
      <c r="R6" s="63" t="s">
        <v>27</v>
      </c>
      <c r="S6" s="63" t="s">
        <v>27</v>
      </c>
      <c r="T6" s="63" t="s">
        <v>27</v>
      </c>
      <c r="U6" s="63" t="s">
        <v>27</v>
      </c>
      <c r="V6" s="51"/>
      <c r="W6" s="51"/>
      <c r="X6" s="51"/>
      <c r="Y6" s="51"/>
      <c r="Z6" s="51"/>
    </row>
    <row r="7" spans="1:26" s="46" customFormat="1" ht="15.75">
      <c r="A7" s="66" t="s">
        <v>30</v>
      </c>
      <c r="B7" s="67" t="s">
        <v>31</v>
      </c>
      <c r="C7" s="63" t="s">
        <v>27</v>
      </c>
      <c r="D7" s="63" t="s">
        <v>27</v>
      </c>
      <c r="E7" s="63" t="s">
        <v>27</v>
      </c>
      <c r="F7" s="63" t="s">
        <v>27</v>
      </c>
      <c r="G7" s="63" t="s">
        <v>27</v>
      </c>
      <c r="H7" s="63" t="s">
        <v>27</v>
      </c>
      <c r="I7" s="63" t="s">
        <v>27</v>
      </c>
      <c r="J7" s="63" t="s">
        <v>27</v>
      </c>
      <c r="K7" s="63" t="s">
        <v>27</v>
      </c>
      <c r="L7" s="63" t="s">
        <v>27</v>
      </c>
      <c r="M7" s="63" t="s">
        <v>27</v>
      </c>
      <c r="N7" s="63" t="s">
        <v>27</v>
      </c>
      <c r="O7" s="63" t="s">
        <v>27</v>
      </c>
      <c r="P7" s="63" t="s">
        <v>27</v>
      </c>
      <c r="Q7" s="63" t="s">
        <v>27</v>
      </c>
      <c r="R7" s="63" t="s">
        <v>27</v>
      </c>
      <c r="S7" s="63" t="s">
        <v>27</v>
      </c>
      <c r="T7" s="63" t="s">
        <v>27</v>
      </c>
      <c r="U7" s="63" t="s">
        <v>27</v>
      </c>
      <c r="V7" s="51"/>
      <c r="W7" s="51"/>
      <c r="X7" s="51"/>
      <c r="Y7" s="51"/>
      <c r="Z7" s="51"/>
    </row>
    <row r="8" spans="1:26" s="46" customFormat="1" ht="47.25">
      <c r="A8" s="68">
        <v>2</v>
      </c>
      <c r="B8" s="59" t="s">
        <v>32</v>
      </c>
      <c r="C8" s="60">
        <v>0</v>
      </c>
      <c r="D8" s="60">
        <f aca="true" t="shared" si="1" ref="D8:Z8">IF(AND(D9="Y",D10="Y",D11="Y",D12="Y",D13="Y",(OR(D14="Y",D14="NA")),D15="Y",D16="Y",D17="Y",D18="Y",D19="Y",D20="Y"),1,0)</f>
        <v>0</v>
      </c>
      <c r="E8" s="60">
        <f t="shared" si="1"/>
        <v>0</v>
      </c>
      <c r="F8" s="60">
        <f t="shared" si="1"/>
        <v>0</v>
      </c>
      <c r="G8" s="60">
        <f t="shared" si="1"/>
        <v>0</v>
      </c>
      <c r="H8" s="60">
        <f t="shared" si="1"/>
        <v>0</v>
      </c>
      <c r="I8" s="60">
        <f t="shared" si="1"/>
        <v>0</v>
      </c>
      <c r="J8" s="60">
        <f t="shared" si="1"/>
        <v>0</v>
      </c>
      <c r="K8" s="60">
        <f t="shared" si="1"/>
        <v>0</v>
      </c>
      <c r="L8" s="60">
        <f t="shared" si="1"/>
        <v>0</v>
      </c>
      <c r="M8" s="60">
        <f t="shared" si="1"/>
        <v>0</v>
      </c>
      <c r="N8" s="60">
        <f t="shared" si="1"/>
        <v>0</v>
      </c>
      <c r="O8" s="60">
        <f t="shared" si="1"/>
        <v>0</v>
      </c>
      <c r="P8" s="60">
        <f t="shared" si="1"/>
        <v>0</v>
      </c>
      <c r="Q8" s="60">
        <f t="shared" si="1"/>
        <v>0</v>
      </c>
      <c r="R8" s="60">
        <f t="shared" si="1"/>
        <v>0</v>
      </c>
      <c r="S8" s="60">
        <f t="shared" si="1"/>
        <v>0</v>
      </c>
      <c r="T8" s="60">
        <f t="shared" si="1"/>
        <v>0</v>
      </c>
      <c r="U8" s="60">
        <f t="shared" si="1"/>
        <v>0</v>
      </c>
      <c r="V8" s="51"/>
      <c r="W8" s="51"/>
      <c r="X8" s="51"/>
      <c r="Y8" s="51"/>
      <c r="Z8" s="51"/>
    </row>
    <row r="9" spans="1:26" s="46" customFormat="1" ht="15">
      <c r="A9" s="61" t="s">
        <v>22</v>
      </c>
      <c r="B9" s="62" t="s">
        <v>33</v>
      </c>
      <c r="C9" s="63" t="s">
        <v>27</v>
      </c>
      <c r="D9" s="63" t="s">
        <v>27</v>
      </c>
      <c r="E9" s="63" t="s">
        <v>27</v>
      </c>
      <c r="F9" s="63" t="s">
        <v>27</v>
      </c>
      <c r="G9" s="63" t="s">
        <v>27</v>
      </c>
      <c r="H9" s="63" t="s">
        <v>27</v>
      </c>
      <c r="I9" s="63" t="s">
        <v>27</v>
      </c>
      <c r="J9" s="63" t="s">
        <v>24</v>
      </c>
      <c r="K9" s="63" t="s">
        <v>27</v>
      </c>
      <c r="L9" s="63" t="s">
        <v>27</v>
      </c>
      <c r="M9" s="63" t="s">
        <v>27</v>
      </c>
      <c r="N9" s="63" t="s">
        <v>27</v>
      </c>
      <c r="O9" s="63" t="s">
        <v>27</v>
      </c>
      <c r="P9" s="63" t="s">
        <v>27</v>
      </c>
      <c r="Q9" s="63" t="s">
        <v>27</v>
      </c>
      <c r="R9" s="63" t="s">
        <v>27</v>
      </c>
      <c r="S9" s="63" t="s">
        <v>27</v>
      </c>
      <c r="T9" s="63" t="s">
        <v>27</v>
      </c>
      <c r="U9" s="63" t="s">
        <v>27</v>
      </c>
      <c r="V9" s="51"/>
      <c r="W9" s="51"/>
      <c r="X9" s="51"/>
      <c r="Y9" s="51"/>
      <c r="Z9" s="51"/>
    </row>
    <row r="10" spans="1:26" s="46" customFormat="1" ht="30.75">
      <c r="A10" s="64" t="s">
        <v>25</v>
      </c>
      <c r="B10" s="62" t="s">
        <v>34</v>
      </c>
      <c r="C10" s="63" t="s">
        <v>27</v>
      </c>
      <c r="D10" s="63" t="s">
        <v>27</v>
      </c>
      <c r="E10" s="63" t="s">
        <v>24</v>
      </c>
      <c r="F10" s="63" t="s">
        <v>24</v>
      </c>
      <c r="G10" s="63" t="s">
        <v>24</v>
      </c>
      <c r="H10" s="63" t="s">
        <v>27</v>
      </c>
      <c r="I10" s="63" t="s">
        <v>24</v>
      </c>
      <c r="J10" s="63" t="s">
        <v>24</v>
      </c>
      <c r="K10" s="63" t="s">
        <v>24</v>
      </c>
      <c r="L10" s="63" t="s">
        <v>24</v>
      </c>
      <c r="M10" s="63" t="s">
        <v>24</v>
      </c>
      <c r="N10" s="63" t="s">
        <v>27</v>
      </c>
      <c r="O10" s="63" t="s">
        <v>24</v>
      </c>
      <c r="P10" s="63" t="s">
        <v>24</v>
      </c>
      <c r="Q10" s="63" t="s">
        <v>27</v>
      </c>
      <c r="R10" s="63" t="s">
        <v>24</v>
      </c>
      <c r="S10" s="63" t="s">
        <v>24</v>
      </c>
      <c r="T10" s="63" t="s">
        <v>24</v>
      </c>
      <c r="U10" s="63" t="s">
        <v>27</v>
      </c>
      <c r="V10" s="51"/>
      <c r="W10" s="51"/>
      <c r="X10" s="51"/>
      <c r="Y10" s="51"/>
      <c r="Z10" s="51"/>
    </row>
    <row r="11" spans="1:26" s="46" customFormat="1" ht="62.25">
      <c r="A11" s="64" t="s">
        <v>28</v>
      </c>
      <c r="B11" s="65" t="s">
        <v>35</v>
      </c>
      <c r="C11" s="63" t="s">
        <v>24</v>
      </c>
      <c r="D11" s="63" t="s">
        <v>24</v>
      </c>
      <c r="E11" s="63" t="s">
        <v>24</v>
      </c>
      <c r="F11" s="63" t="s">
        <v>24</v>
      </c>
      <c r="G11" s="63" t="s">
        <v>24</v>
      </c>
      <c r="H11" s="63" t="s">
        <v>24</v>
      </c>
      <c r="I11" s="63" t="s">
        <v>24</v>
      </c>
      <c r="J11" s="63" t="s">
        <v>24</v>
      </c>
      <c r="K11" s="63" t="s">
        <v>24</v>
      </c>
      <c r="L11" s="63" t="s">
        <v>24</v>
      </c>
      <c r="M11" s="63" t="s">
        <v>24</v>
      </c>
      <c r="N11" s="63" t="s">
        <v>24</v>
      </c>
      <c r="O11" s="63" t="s">
        <v>24</v>
      </c>
      <c r="P11" s="63" t="s">
        <v>24</v>
      </c>
      <c r="Q11" s="63" t="s">
        <v>24</v>
      </c>
      <c r="R11" s="63" t="s">
        <v>24</v>
      </c>
      <c r="S11" s="63" t="s">
        <v>24</v>
      </c>
      <c r="T11" s="63" t="s">
        <v>24</v>
      </c>
      <c r="U11" s="63" t="s">
        <v>24</v>
      </c>
      <c r="V11" s="51"/>
      <c r="W11" s="51"/>
      <c r="X11" s="51"/>
      <c r="Y11" s="51"/>
      <c r="Z11" s="51"/>
    </row>
    <row r="12" spans="1:26" s="46" customFormat="1" ht="46.5">
      <c r="A12" s="64" t="s">
        <v>30</v>
      </c>
      <c r="B12" s="65" t="s">
        <v>36</v>
      </c>
      <c r="C12" s="63" t="s">
        <v>27</v>
      </c>
      <c r="D12" s="63" t="s">
        <v>27</v>
      </c>
      <c r="E12" s="63" t="s">
        <v>27</v>
      </c>
      <c r="F12" s="63" t="s">
        <v>27</v>
      </c>
      <c r="G12" s="63" t="s">
        <v>27</v>
      </c>
      <c r="H12" s="63" t="s">
        <v>27</v>
      </c>
      <c r="I12" s="63" t="s">
        <v>27</v>
      </c>
      <c r="J12" s="63" t="s">
        <v>27</v>
      </c>
      <c r="K12" s="63" t="s">
        <v>27</v>
      </c>
      <c r="L12" s="63" t="s">
        <v>27</v>
      </c>
      <c r="M12" s="63" t="s">
        <v>27</v>
      </c>
      <c r="N12" s="63" t="s">
        <v>27</v>
      </c>
      <c r="O12" s="63" t="s">
        <v>27</v>
      </c>
      <c r="P12" s="63" t="s">
        <v>27</v>
      </c>
      <c r="Q12" s="63" t="s">
        <v>27</v>
      </c>
      <c r="R12" s="63" t="s">
        <v>27</v>
      </c>
      <c r="S12" s="63" t="s">
        <v>27</v>
      </c>
      <c r="T12" s="63" t="s">
        <v>27</v>
      </c>
      <c r="U12" s="63" t="s">
        <v>27</v>
      </c>
      <c r="V12" s="51"/>
      <c r="W12" s="51"/>
      <c r="X12" s="51"/>
      <c r="Y12" s="51"/>
      <c r="Z12" s="51"/>
    </row>
    <row r="13" spans="1:26" s="46" customFormat="1" ht="15">
      <c r="A13" s="64" t="s">
        <v>37</v>
      </c>
      <c r="B13" s="65" t="s">
        <v>38</v>
      </c>
      <c r="C13" s="63" t="s">
        <v>27</v>
      </c>
      <c r="D13" s="63" t="s">
        <v>27</v>
      </c>
      <c r="E13" s="63" t="s">
        <v>27</v>
      </c>
      <c r="F13" s="63" t="s">
        <v>27</v>
      </c>
      <c r="G13" s="63" t="s">
        <v>27</v>
      </c>
      <c r="H13" s="63" t="s">
        <v>27</v>
      </c>
      <c r="I13" s="63" t="s">
        <v>27</v>
      </c>
      <c r="J13" s="63" t="s">
        <v>27</v>
      </c>
      <c r="K13" s="63" t="s">
        <v>27</v>
      </c>
      <c r="L13" s="63" t="s">
        <v>27</v>
      </c>
      <c r="M13" s="63" t="s">
        <v>27</v>
      </c>
      <c r="N13" s="63" t="s">
        <v>27</v>
      </c>
      <c r="O13" s="63" t="s">
        <v>27</v>
      </c>
      <c r="P13" s="63" t="s">
        <v>27</v>
      </c>
      <c r="Q13" s="63" t="s">
        <v>27</v>
      </c>
      <c r="R13" s="63" t="s">
        <v>27</v>
      </c>
      <c r="S13" s="63" t="s">
        <v>27</v>
      </c>
      <c r="T13" s="63" t="s">
        <v>27</v>
      </c>
      <c r="U13" s="63" t="s">
        <v>27</v>
      </c>
      <c r="V13" s="51"/>
      <c r="W13" s="51"/>
      <c r="X13" s="51"/>
      <c r="Y13" s="51"/>
      <c r="Z13" s="51"/>
    </row>
    <row r="14" spans="1:26" s="46" customFormat="1" ht="46.5">
      <c r="A14" s="64" t="s">
        <v>39</v>
      </c>
      <c r="B14" s="65" t="s">
        <v>40</v>
      </c>
      <c r="C14" s="63" t="s">
        <v>27</v>
      </c>
      <c r="D14" s="69" t="s">
        <v>27</v>
      </c>
      <c r="E14" s="69" t="s">
        <v>24</v>
      </c>
      <c r="F14" s="69" t="s">
        <v>27</v>
      </c>
      <c r="G14" s="69" t="s">
        <v>27</v>
      </c>
      <c r="H14" s="69" t="s">
        <v>24</v>
      </c>
      <c r="I14" s="69" t="s">
        <v>24</v>
      </c>
      <c r="J14" s="69" t="s">
        <v>27</v>
      </c>
      <c r="K14" s="69" t="s">
        <v>27</v>
      </c>
      <c r="L14" s="69" t="s">
        <v>24</v>
      </c>
      <c r="M14" s="69" t="s">
        <v>27</v>
      </c>
      <c r="N14" s="63" t="s">
        <v>27</v>
      </c>
      <c r="O14" s="63" t="s">
        <v>24</v>
      </c>
      <c r="P14" s="69" t="s">
        <v>24</v>
      </c>
      <c r="Q14" s="69" t="s">
        <v>27</v>
      </c>
      <c r="R14" s="63" t="s">
        <v>24</v>
      </c>
      <c r="S14" s="63" t="s">
        <v>27</v>
      </c>
      <c r="T14" s="69" t="s">
        <v>27</v>
      </c>
      <c r="U14" s="69" t="s">
        <v>24</v>
      </c>
      <c r="V14" s="51"/>
      <c r="W14" s="51"/>
      <c r="X14" s="51"/>
      <c r="Y14" s="51"/>
      <c r="Z14" s="51"/>
    </row>
    <row r="15" spans="1:26" s="46" customFormat="1" ht="108.75">
      <c r="A15" s="64" t="s">
        <v>41</v>
      </c>
      <c r="B15" s="65" t="s">
        <v>42</v>
      </c>
      <c r="C15" s="63" t="s">
        <v>27</v>
      </c>
      <c r="D15" s="63" t="s">
        <v>27</v>
      </c>
      <c r="E15" s="63" t="s">
        <v>27</v>
      </c>
      <c r="F15" s="63" t="s">
        <v>27</v>
      </c>
      <c r="G15" s="63" t="s">
        <v>27</v>
      </c>
      <c r="H15" s="63" t="s">
        <v>27</v>
      </c>
      <c r="I15" s="63" t="s">
        <v>27</v>
      </c>
      <c r="J15" s="63" t="s">
        <v>24</v>
      </c>
      <c r="K15" s="63" t="s">
        <v>27</v>
      </c>
      <c r="L15" s="63" t="s">
        <v>27</v>
      </c>
      <c r="M15" s="63" t="s">
        <v>27</v>
      </c>
      <c r="N15" s="63" t="s">
        <v>27</v>
      </c>
      <c r="O15" s="63" t="s">
        <v>27</v>
      </c>
      <c r="P15" s="63" t="s">
        <v>27</v>
      </c>
      <c r="Q15" s="63" t="s">
        <v>27</v>
      </c>
      <c r="R15" s="63" t="s">
        <v>27</v>
      </c>
      <c r="S15" s="63" t="s">
        <v>27</v>
      </c>
      <c r="T15" s="63" t="s">
        <v>27</v>
      </c>
      <c r="U15" s="63" t="s">
        <v>27</v>
      </c>
      <c r="V15" s="51"/>
      <c r="W15" s="51"/>
      <c r="X15" s="51"/>
      <c r="Y15" s="51"/>
      <c r="Z15" s="51"/>
    </row>
    <row r="16" spans="1:26" s="46" customFormat="1" ht="15">
      <c r="A16" s="64" t="s">
        <v>43</v>
      </c>
      <c r="B16" s="65" t="s">
        <v>44</v>
      </c>
      <c r="C16" s="63" t="s">
        <v>27</v>
      </c>
      <c r="D16" s="63" t="s">
        <v>27</v>
      </c>
      <c r="E16" s="63" t="s">
        <v>27</v>
      </c>
      <c r="F16" s="63" t="s">
        <v>27</v>
      </c>
      <c r="G16" s="63" t="s">
        <v>27</v>
      </c>
      <c r="H16" s="63" t="s">
        <v>27</v>
      </c>
      <c r="I16" s="63" t="s">
        <v>27</v>
      </c>
      <c r="J16" s="63" t="s">
        <v>27</v>
      </c>
      <c r="K16" s="63" t="s">
        <v>27</v>
      </c>
      <c r="L16" s="63" t="s">
        <v>27</v>
      </c>
      <c r="M16" s="63" t="s">
        <v>27</v>
      </c>
      <c r="N16" s="63" t="s">
        <v>27</v>
      </c>
      <c r="O16" s="63" t="s">
        <v>27</v>
      </c>
      <c r="P16" s="63" t="s">
        <v>27</v>
      </c>
      <c r="Q16" s="63" t="s">
        <v>27</v>
      </c>
      <c r="R16" s="63" t="s">
        <v>27</v>
      </c>
      <c r="S16" s="63" t="s">
        <v>27</v>
      </c>
      <c r="T16" s="63" t="s">
        <v>27</v>
      </c>
      <c r="U16" s="63" t="s">
        <v>27</v>
      </c>
      <c r="V16" s="51"/>
      <c r="W16" s="51"/>
      <c r="X16" s="51"/>
      <c r="Y16" s="51"/>
      <c r="Z16" s="51"/>
    </row>
    <row r="17" spans="1:26" s="46" customFormat="1" ht="55.5" customHeight="1">
      <c r="A17" s="64" t="s">
        <v>45</v>
      </c>
      <c r="B17" s="65" t="s">
        <v>46</v>
      </c>
      <c r="C17" s="63" t="s">
        <v>27</v>
      </c>
      <c r="D17" s="63" t="s">
        <v>27</v>
      </c>
      <c r="E17" s="63" t="s">
        <v>27</v>
      </c>
      <c r="F17" s="63" t="s">
        <v>27</v>
      </c>
      <c r="G17" s="63" t="s">
        <v>27</v>
      </c>
      <c r="H17" s="63" t="s">
        <v>27</v>
      </c>
      <c r="I17" s="63" t="s">
        <v>27</v>
      </c>
      <c r="J17" s="63" t="s">
        <v>27</v>
      </c>
      <c r="K17" s="63" t="s">
        <v>27</v>
      </c>
      <c r="L17" s="63" t="s">
        <v>27</v>
      </c>
      <c r="M17" s="63" t="s">
        <v>27</v>
      </c>
      <c r="N17" s="63" t="s">
        <v>27</v>
      </c>
      <c r="O17" s="63" t="s">
        <v>27</v>
      </c>
      <c r="P17" s="63" t="s">
        <v>27</v>
      </c>
      <c r="Q17" s="63" t="s">
        <v>27</v>
      </c>
      <c r="R17" s="63" t="s">
        <v>27</v>
      </c>
      <c r="S17" s="63" t="s">
        <v>27</v>
      </c>
      <c r="T17" s="63" t="s">
        <v>27</v>
      </c>
      <c r="U17" s="63" t="s">
        <v>27</v>
      </c>
      <c r="V17" s="51"/>
      <c r="W17" s="51"/>
      <c r="X17" s="51"/>
      <c r="Y17" s="51"/>
      <c r="Z17" s="51"/>
    </row>
    <row r="18" spans="1:26" s="46" customFormat="1" ht="46.5">
      <c r="A18" s="64" t="s">
        <v>47</v>
      </c>
      <c r="B18" s="65" t="s">
        <v>48</v>
      </c>
      <c r="C18" s="63" t="s">
        <v>27</v>
      </c>
      <c r="D18" s="63" t="s">
        <v>27</v>
      </c>
      <c r="E18" s="63" t="s">
        <v>27</v>
      </c>
      <c r="F18" s="63" t="s">
        <v>27</v>
      </c>
      <c r="G18" s="63" t="s">
        <v>27</v>
      </c>
      <c r="H18" s="63" t="s">
        <v>27</v>
      </c>
      <c r="I18" s="63" t="s">
        <v>27</v>
      </c>
      <c r="J18" s="63" t="s">
        <v>27</v>
      </c>
      <c r="K18" s="63" t="s">
        <v>27</v>
      </c>
      <c r="L18" s="63" t="s">
        <v>24</v>
      </c>
      <c r="M18" s="63" t="s">
        <v>27</v>
      </c>
      <c r="N18" s="63" t="s">
        <v>24</v>
      </c>
      <c r="O18" s="63" t="s">
        <v>27</v>
      </c>
      <c r="P18" s="63" t="s">
        <v>27</v>
      </c>
      <c r="Q18" s="63" t="s">
        <v>27</v>
      </c>
      <c r="R18" s="63" t="s">
        <v>27</v>
      </c>
      <c r="S18" s="63" t="s">
        <v>27</v>
      </c>
      <c r="T18" s="63" t="s">
        <v>27</v>
      </c>
      <c r="U18" s="63" t="s">
        <v>27</v>
      </c>
      <c r="V18" s="51"/>
      <c r="W18" s="51"/>
      <c r="X18" s="51"/>
      <c r="Y18" s="51"/>
      <c r="Z18" s="51"/>
    </row>
    <row r="19" spans="1:26" s="46" customFormat="1" ht="46.5">
      <c r="A19" s="64" t="s">
        <v>49</v>
      </c>
      <c r="B19" s="65" t="s">
        <v>50</v>
      </c>
      <c r="C19" s="63" t="s">
        <v>24</v>
      </c>
      <c r="D19" s="63" t="s">
        <v>24</v>
      </c>
      <c r="E19" s="63" t="s">
        <v>24</v>
      </c>
      <c r="F19" s="63" t="s">
        <v>24</v>
      </c>
      <c r="G19" s="63" t="s">
        <v>24</v>
      </c>
      <c r="H19" s="63" t="s">
        <v>24</v>
      </c>
      <c r="I19" s="63" t="s">
        <v>24</v>
      </c>
      <c r="J19" s="63" t="s">
        <v>24</v>
      </c>
      <c r="K19" s="63" t="s">
        <v>24</v>
      </c>
      <c r="L19" s="63" t="s">
        <v>24</v>
      </c>
      <c r="M19" s="63" t="s">
        <v>24</v>
      </c>
      <c r="N19" s="63" t="s">
        <v>24</v>
      </c>
      <c r="O19" s="63" t="s">
        <v>27</v>
      </c>
      <c r="P19" s="63" t="s">
        <v>24</v>
      </c>
      <c r="Q19" s="63" t="s">
        <v>24</v>
      </c>
      <c r="R19" s="63" t="s">
        <v>24</v>
      </c>
      <c r="S19" s="63" t="s">
        <v>24</v>
      </c>
      <c r="T19" s="63" t="s">
        <v>24</v>
      </c>
      <c r="U19" s="63" t="s">
        <v>24</v>
      </c>
      <c r="V19" s="51"/>
      <c r="W19" s="51"/>
      <c r="X19" s="51"/>
      <c r="Y19" s="51"/>
      <c r="Z19" s="51"/>
    </row>
    <row r="20" spans="1:26" s="46" customFormat="1" ht="47.25">
      <c r="A20" s="66" t="s">
        <v>51</v>
      </c>
      <c r="B20" s="67" t="s">
        <v>52</v>
      </c>
      <c r="C20" s="63" t="s">
        <v>27</v>
      </c>
      <c r="D20" s="63" t="s">
        <v>27</v>
      </c>
      <c r="E20" s="63" t="s">
        <v>27</v>
      </c>
      <c r="F20" s="63" t="s">
        <v>27</v>
      </c>
      <c r="G20" s="63" t="s">
        <v>27</v>
      </c>
      <c r="H20" s="63" t="s">
        <v>27</v>
      </c>
      <c r="I20" s="63" t="s">
        <v>27</v>
      </c>
      <c r="J20" s="63" t="s">
        <v>27</v>
      </c>
      <c r="K20" s="63" t="s">
        <v>27</v>
      </c>
      <c r="L20" s="63" t="s">
        <v>27</v>
      </c>
      <c r="M20" s="63" t="s">
        <v>27</v>
      </c>
      <c r="N20" s="63" t="s">
        <v>27</v>
      </c>
      <c r="O20" s="63" t="s">
        <v>27</v>
      </c>
      <c r="P20" s="63" t="s">
        <v>27</v>
      </c>
      <c r="Q20" s="63" t="s">
        <v>27</v>
      </c>
      <c r="R20" s="63" t="s">
        <v>27</v>
      </c>
      <c r="S20" s="63" t="s">
        <v>27</v>
      </c>
      <c r="T20" s="63" t="s">
        <v>27</v>
      </c>
      <c r="U20" s="63" t="s">
        <v>27</v>
      </c>
      <c r="V20" s="51"/>
      <c r="W20" s="51"/>
      <c r="X20" s="51"/>
      <c r="Y20" s="51"/>
      <c r="Z20" s="51"/>
    </row>
    <row r="21" spans="1:26" s="46" customFormat="1" ht="47.25">
      <c r="A21" s="68" t="s">
        <v>53</v>
      </c>
      <c r="B21" s="59" t="s">
        <v>54</v>
      </c>
      <c r="C21" s="60">
        <v>1</v>
      </c>
      <c r="D21" s="60">
        <f aca="true" t="shared" si="2" ref="D21:Z21">IF(AND(D22="Y",D23="Y"),1,0)</f>
        <v>1</v>
      </c>
      <c r="E21" s="60">
        <f t="shared" si="2"/>
        <v>1</v>
      </c>
      <c r="F21" s="60">
        <f t="shared" si="2"/>
        <v>1</v>
      </c>
      <c r="G21" s="60">
        <f t="shared" si="2"/>
        <v>1</v>
      </c>
      <c r="H21" s="60">
        <f t="shared" si="2"/>
        <v>1</v>
      </c>
      <c r="I21" s="60">
        <f t="shared" si="2"/>
        <v>1</v>
      </c>
      <c r="J21" s="60">
        <f t="shared" si="2"/>
        <v>1</v>
      </c>
      <c r="K21" s="60">
        <f t="shared" si="2"/>
        <v>1</v>
      </c>
      <c r="L21" s="60">
        <f t="shared" si="2"/>
        <v>1</v>
      </c>
      <c r="M21" s="60">
        <f t="shared" si="2"/>
        <v>1</v>
      </c>
      <c r="N21" s="60">
        <f t="shared" si="2"/>
        <v>1</v>
      </c>
      <c r="O21" s="60">
        <f t="shared" si="2"/>
        <v>1</v>
      </c>
      <c r="P21" s="60">
        <f t="shared" si="2"/>
        <v>1</v>
      </c>
      <c r="Q21" s="60">
        <f t="shared" si="2"/>
        <v>1</v>
      </c>
      <c r="R21" s="60">
        <f t="shared" si="2"/>
        <v>1</v>
      </c>
      <c r="S21" s="60">
        <f t="shared" si="2"/>
        <v>1</v>
      </c>
      <c r="T21" s="60">
        <f t="shared" si="2"/>
        <v>1</v>
      </c>
      <c r="U21" s="60">
        <f t="shared" si="2"/>
        <v>1</v>
      </c>
      <c r="V21" s="51"/>
      <c r="W21" s="51"/>
      <c r="X21" s="51"/>
      <c r="Y21" s="51"/>
      <c r="Z21" s="51"/>
    </row>
    <row r="22" spans="1:26" s="46" customFormat="1" ht="15">
      <c r="A22" s="61" t="s">
        <v>22</v>
      </c>
      <c r="B22" s="62" t="s">
        <v>55</v>
      </c>
      <c r="C22" s="63" t="s">
        <v>27</v>
      </c>
      <c r="D22" s="63" t="s">
        <v>27</v>
      </c>
      <c r="E22" s="63" t="s">
        <v>27</v>
      </c>
      <c r="F22" s="63" t="s">
        <v>27</v>
      </c>
      <c r="G22" s="63" t="s">
        <v>27</v>
      </c>
      <c r="H22" s="63" t="s">
        <v>27</v>
      </c>
      <c r="I22" s="63" t="s">
        <v>27</v>
      </c>
      <c r="J22" s="63" t="s">
        <v>27</v>
      </c>
      <c r="K22" s="63" t="s">
        <v>27</v>
      </c>
      <c r="L22" s="63" t="s">
        <v>27</v>
      </c>
      <c r="M22" s="63" t="s">
        <v>27</v>
      </c>
      <c r="N22" s="63" t="s">
        <v>27</v>
      </c>
      <c r="O22" s="63" t="s">
        <v>27</v>
      </c>
      <c r="P22" s="63" t="s">
        <v>27</v>
      </c>
      <c r="Q22" s="63" t="s">
        <v>27</v>
      </c>
      <c r="R22" s="63" t="s">
        <v>27</v>
      </c>
      <c r="S22" s="63" t="s">
        <v>27</v>
      </c>
      <c r="T22" s="63" t="s">
        <v>27</v>
      </c>
      <c r="U22" s="63" t="s">
        <v>27</v>
      </c>
      <c r="V22" s="51"/>
      <c r="W22" s="51"/>
      <c r="X22" s="51"/>
      <c r="Y22" s="51"/>
      <c r="Z22" s="51"/>
    </row>
    <row r="23" spans="1:26" s="46" customFormat="1" ht="18" customHeight="1">
      <c r="A23" s="66" t="s">
        <v>25</v>
      </c>
      <c r="B23" s="67" t="s">
        <v>56</v>
      </c>
      <c r="C23" s="63" t="s">
        <v>27</v>
      </c>
      <c r="D23" s="63" t="s">
        <v>27</v>
      </c>
      <c r="E23" s="63" t="s">
        <v>27</v>
      </c>
      <c r="F23" s="63" t="s">
        <v>27</v>
      </c>
      <c r="G23" s="63" t="s">
        <v>27</v>
      </c>
      <c r="H23" s="63" t="s">
        <v>27</v>
      </c>
      <c r="I23" s="63" t="s">
        <v>27</v>
      </c>
      <c r="J23" s="63" t="s">
        <v>27</v>
      </c>
      <c r="K23" s="63" t="s">
        <v>27</v>
      </c>
      <c r="L23" s="63" t="s">
        <v>27</v>
      </c>
      <c r="M23" s="63" t="s">
        <v>27</v>
      </c>
      <c r="N23" s="63" t="s">
        <v>27</v>
      </c>
      <c r="O23" s="63" t="s">
        <v>27</v>
      </c>
      <c r="P23" s="63" t="s">
        <v>27</v>
      </c>
      <c r="Q23" s="63" t="s">
        <v>27</v>
      </c>
      <c r="R23" s="63" t="s">
        <v>27</v>
      </c>
      <c r="S23" s="63" t="s">
        <v>27</v>
      </c>
      <c r="T23" s="63" t="s">
        <v>27</v>
      </c>
      <c r="U23" s="63" t="s">
        <v>27</v>
      </c>
      <c r="V23" s="51"/>
      <c r="W23" s="51"/>
      <c r="X23" s="51"/>
      <c r="Y23" s="51"/>
      <c r="Z23" s="51"/>
    </row>
    <row r="24" spans="1:26" s="46" customFormat="1" ht="31.5">
      <c r="A24" s="58" t="s">
        <v>57</v>
      </c>
      <c r="B24" s="59" t="s">
        <v>58</v>
      </c>
      <c r="C24" s="60">
        <v>1</v>
      </c>
      <c r="D24" s="60">
        <f aca="true" t="shared" si="3" ref="D24:Z24">IF(D25="Y",1,0)</f>
        <v>1</v>
      </c>
      <c r="E24" s="60">
        <f t="shared" si="3"/>
        <v>1</v>
      </c>
      <c r="F24" s="60">
        <f t="shared" si="3"/>
        <v>1</v>
      </c>
      <c r="G24" s="60">
        <f t="shared" si="3"/>
        <v>1</v>
      </c>
      <c r="H24" s="60">
        <f t="shared" si="3"/>
        <v>1</v>
      </c>
      <c r="I24" s="60">
        <f t="shared" si="3"/>
        <v>1</v>
      </c>
      <c r="J24" s="60">
        <f t="shared" si="3"/>
        <v>1</v>
      </c>
      <c r="K24" s="60">
        <f t="shared" si="3"/>
        <v>1</v>
      </c>
      <c r="L24" s="60">
        <f t="shared" si="3"/>
        <v>1</v>
      </c>
      <c r="M24" s="60">
        <f t="shared" si="3"/>
        <v>1</v>
      </c>
      <c r="N24" s="60">
        <f t="shared" si="3"/>
        <v>1</v>
      </c>
      <c r="O24" s="60">
        <f t="shared" si="3"/>
        <v>1</v>
      </c>
      <c r="P24" s="60">
        <f t="shared" si="3"/>
        <v>1</v>
      </c>
      <c r="Q24" s="60">
        <f t="shared" si="3"/>
        <v>1</v>
      </c>
      <c r="R24" s="60">
        <f t="shared" si="3"/>
        <v>1</v>
      </c>
      <c r="S24" s="60">
        <f t="shared" si="3"/>
        <v>1</v>
      </c>
      <c r="T24" s="60">
        <f t="shared" si="3"/>
        <v>1</v>
      </c>
      <c r="U24" s="60">
        <f t="shared" si="3"/>
        <v>1</v>
      </c>
      <c r="V24" s="51"/>
      <c r="W24" s="51"/>
      <c r="X24" s="51"/>
      <c r="Y24" s="51"/>
      <c r="Z24" s="51"/>
    </row>
    <row r="25" spans="1:26" s="46" customFormat="1" ht="31.5">
      <c r="A25" s="70" t="s">
        <v>22</v>
      </c>
      <c r="B25" s="71" t="s">
        <v>59</v>
      </c>
      <c r="C25" s="63" t="s">
        <v>27</v>
      </c>
      <c r="D25" s="63" t="s">
        <v>27</v>
      </c>
      <c r="E25" s="63" t="s">
        <v>27</v>
      </c>
      <c r="F25" s="63" t="s">
        <v>27</v>
      </c>
      <c r="G25" s="63" t="s">
        <v>27</v>
      </c>
      <c r="H25" s="63" t="s">
        <v>27</v>
      </c>
      <c r="I25" s="63" t="s">
        <v>27</v>
      </c>
      <c r="J25" s="63" t="s">
        <v>27</v>
      </c>
      <c r="K25" s="63" t="s">
        <v>27</v>
      </c>
      <c r="L25" s="63" t="s">
        <v>27</v>
      </c>
      <c r="M25" s="63" t="s">
        <v>27</v>
      </c>
      <c r="N25" s="63" t="s">
        <v>27</v>
      </c>
      <c r="O25" s="63" t="s">
        <v>27</v>
      </c>
      <c r="P25" s="63" t="s">
        <v>27</v>
      </c>
      <c r="Q25" s="63" t="s">
        <v>27</v>
      </c>
      <c r="R25" s="63" t="s">
        <v>27</v>
      </c>
      <c r="S25" s="63" t="s">
        <v>27</v>
      </c>
      <c r="T25" s="63" t="s">
        <v>27</v>
      </c>
      <c r="U25" s="63" t="s">
        <v>27</v>
      </c>
      <c r="V25" s="51"/>
      <c r="W25" s="51"/>
      <c r="X25" s="51"/>
      <c r="Y25" s="51"/>
      <c r="Z25" s="51"/>
    </row>
    <row r="26" spans="1:26" s="46" customFormat="1" ht="15.75">
      <c r="A26" s="72" t="s">
        <v>60</v>
      </c>
      <c r="B26" s="73"/>
      <c r="C26" s="57"/>
      <c r="D26" s="57"/>
      <c r="E26" s="57"/>
      <c r="F26" s="57"/>
      <c r="G26" s="57"/>
      <c r="H26" s="57"/>
      <c r="I26" s="57"/>
      <c r="J26" s="57"/>
      <c r="K26" s="57"/>
      <c r="L26" s="57"/>
      <c r="M26" s="57"/>
      <c r="N26" s="57"/>
      <c r="O26" s="57"/>
      <c r="P26" s="57"/>
      <c r="Q26" s="57"/>
      <c r="R26" s="57"/>
      <c r="S26" s="57"/>
      <c r="T26" s="57"/>
      <c r="U26" s="57"/>
      <c r="V26" s="51"/>
      <c r="W26" s="51"/>
      <c r="X26" s="51"/>
      <c r="Y26" s="51"/>
      <c r="Z26" s="51"/>
    </row>
    <row r="27" spans="1:26" s="46" customFormat="1" ht="47.25">
      <c r="A27" s="58" t="s">
        <v>61</v>
      </c>
      <c r="B27" s="59" t="s">
        <v>62</v>
      </c>
      <c r="C27" s="60">
        <v>1</v>
      </c>
      <c r="D27" s="60">
        <f aca="true" t="shared" si="4" ref="D27:Z27">IF(D28="Y",1,0)</f>
        <v>1</v>
      </c>
      <c r="E27" s="60">
        <f t="shared" si="4"/>
        <v>1</v>
      </c>
      <c r="F27" s="60">
        <f t="shared" si="4"/>
        <v>1</v>
      </c>
      <c r="G27" s="60">
        <f t="shared" si="4"/>
        <v>1</v>
      </c>
      <c r="H27" s="60">
        <f t="shared" si="4"/>
        <v>1</v>
      </c>
      <c r="I27" s="60">
        <f t="shared" si="4"/>
        <v>1</v>
      </c>
      <c r="J27" s="60">
        <f t="shared" si="4"/>
        <v>1</v>
      </c>
      <c r="K27" s="60">
        <f t="shared" si="4"/>
        <v>1</v>
      </c>
      <c r="L27" s="60">
        <f t="shared" si="4"/>
        <v>1</v>
      </c>
      <c r="M27" s="60">
        <f t="shared" si="4"/>
        <v>1</v>
      </c>
      <c r="N27" s="60">
        <f t="shared" si="4"/>
        <v>1</v>
      </c>
      <c r="O27" s="60">
        <f t="shared" si="4"/>
        <v>1</v>
      </c>
      <c r="P27" s="60">
        <f t="shared" si="4"/>
        <v>1</v>
      </c>
      <c r="Q27" s="60">
        <f t="shared" si="4"/>
        <v>1</v>
      </c>
      <c r="R27" s="60">
        <f t="shared" si="4"/>
        <v>1</v>
      </c>
      <c r="S27" s="60">
        <f t="shared" si="4"/>
        <v>1</v>
      </c>
      <c r="T27" s="60">
        <f t="shared" si="4"/>
        <v>1</v>
      </c>
      <c r="U27" s="60">
        <f t="shared" si="4"/>
        <v>1</v>
      </c>
      <c r="V27" s="51"/>
      <c r="W27" s="51"/>
      <c r="X27" s="51"/>
      <c r="Y27" s="51"/>
      <c r="Z27" s="51"/>
    </row>
    <row r="28" spans="1:26" s="46" customFormat="1" ht="78.75">
      <c r="A28" s="70" t="s">
        <v>22</v>
      </c>
      <c r="B28" s="71" t="s">
        <v>63</v>
      </c>
      <c r="C28" s="63" t="s">
        <v>27</v>
      </c>
      <c r="D28" s="63" t="s">
        <v>27</v>
      </c>
      <c r="E28" s="63" t="s">
        <v>27</v>
      </c>
      <c r="F28" s="63" t="s">
        <v>27</v>
      </c>
      <c r="G28" s="63" t="s">
        <v>27</v>
      </c>
      <c r="H28" s="63" t="s">
        <v>27</v>
      </c>
      <c r="I28" s="63" t="s">
        <v>27</v>
      </c>
      <c r="J28" s="63" t="s">
        <v>27</v>
      </c>
      <c r="K28" s="63" t="s">
        <v>27</v>
      </c>
      <c r="L28" s="63" t="s">
        <v>27</v>
      </c>
      <c r="M28" s="63" t="s">
        <v>27</v>
      </c>
      <c r="N28" s="63" t="s">
        <v>27</v>
      </c>
      <c r="O28" s="63" t="s">
        <v>27</v>
      </c>
      <c r="P28" s="63" t="s">
        <v>27</v>
      </c>
      <c r="Q28" s="63" t="s">
        <v>27</v>
      </c>
      <c r="R28" s="63" t="s">
        <v>27</v>
      </c>
      <c r="S28" s="63" t="s">
        <v>27</v>
      </c>
      <c r="T28" s="63" t="s">
        <v>27</v>
      </c>
      <c r="U28" s="63" t="s">
        <v>27</v>
      </c>
      <c r="V28" s="51"/>
      <c r="W28" s="51"/>
      <c r="X28" s="51"/>
      <c r="Y28" s="51"/>
      <c r="Z28" s="51"/>
    </row>
    <row r="29" spans="1:26" s="46" customFormat="1" ht="31.5">
      <c r="A29" s="68" t="s">
        <v>64</v>
      </c>
      <c r="B29" s="74" t="s">
        <v>65</v>
      </c>
      <c r="C29" s="60">
        <v>1</v>
      </c>
      <c r="D29" s="60">
        <f aca="true" t="shared" si="5" ref="D29:Z29">IF(AND(OR(D30="Y",D30="R"),OR(D31="Y",D31="R"),OR(D32="Y",D32="NA")),1,0)</f>
        <v>1</v>
      </c>
      <c r="E29" s="60">
        <f t="shared" si="5"/>
        <v>1</v>
      </c>
      <c r="F29" s="60">
        <f t="shared" si="5"/>
        <v>1</v>
      </c>
      <c r="G29" s="60">
        <f t="shared" si="5"/>
        <v>1</v>
      </c>
      <c r="H29" s="60">
        <f t="shared" si="5"/>
        <v>1</v>
      </c>
      <c r="I29" s="60">
        <f t="shared" si="5"/>
        <v>0</v>
      </c>
      <c r="J29" s="60">
        <f t="shared" si="5"/>
        <v>1</v>
      </c>
      <c r="K29" s="60">
        <f t="shared" si="5"/>
        <v>1</v>
      </c>
      <c r="L29" s="60">
        <f t="shared" si="5"/>
        <v>1</v>
      </c>
      <c r="M29" s="60">
        <f t="shared" si="5"/>
        <v>1</v>
      </c>
      <c r="N29" s="60">
        <f t="shared" si="5"/>
        <v>0</v>
      </c>
      <c r="O29" s="60">
        <f t="shared" si="5"/>
        <v>1</v>
      </c>
      <c r="P29" s="60">
        <f t="shared" si="5"/>
        <v>1</v>
      </c>
      <c r="Q29" s="60">
        <f t="shared" si="5"/>
        <v>1</v>
      </c>
      <c r="R29" s="60">
        <f t="shared" si="5"/>
        <v>1</v>
      </c>
      <c r="S29" s="60">
        <f t="shared" si="5"/>
        <v>0</v>
      </c>
      <c r="T29" s="60">
        <f t="shared" si="5"/>
        <v>1</v>
      </c>
      <c r="U29" s="60">
        <f t="shared" si="5"/>
        <v>1</v>
      </c>
      <c r="V29" s="51"/>
      <c r="W29" s="51"/>
      <c r="X29" s="51"/>
      <c r="Y29" s="51"/>
      <c r="Z29" s="51"/>
    </row>
    <row r="30" spans="1:26" s="46" customFormat="1" ht="15">
      <c r="A30" s="61" t="s">
        <v>22</v>
      </c>
      <c r="B30" s="62" t="s">
        <v>66</v>
      </c>
      <c r="C30" s="63" t="s">
        <v>27</v>
      </c>
      <c r="D30" s="63" t="s">
        <v>27</v>
      </c>
      <c r="E30" s="63" t="s">
        <v>27</v>
      </c>
      <c r="F30" s="63" t="s">
        <v>27</v>
      </c>
      <c r="G30" s="63" t="s">
        <v>27</v>
      </c>
      <c r="H30" s="63" t="s">
        <v>27</v>
      </c>
      <c r="I30" s="63" t="s">
        <v>24</v>
      </c>
      <c r="J30" s="63" t="s">
        <v>27</v>
      </c>
      <c r="K30" s="63" t="s">
        <v>27</v>
      </c>
      <c r="L30" s="63" t="s">
        <v>27</v>
      </c>
      <c r="M30" s="63" t="s">
        <v>27</v>
      </c>
      <c r="N30" s="63" t="s">
        <v>24</v>
      </c>
      <c r="O30" s="63" t="s">
        <v>27</v>
      </c>
      <c r="P30" s="63" t="s">
        <v>27</v>
      </c>
      <c r="Q30" s="63" t="s">
        <v>27</v>
      </c>
      <c r="R30" s="63" t="s">
        <v>27</v>
      </c>
      <c r="S30" s="63" t="s">
        <v>27</v>
      </c>
      <c r="T30" s="63" t="s">
        <v>27</v>
      </c>
      <c r="U30" s="63" t="s">
        <v>27</v>
      </c>
      <c r="V30" s="51"/>
      <c r="W30" s="51"/>
      <c r="X30" s="51"/>
      <c r="Y30" s="51"/>
      <c r="Z30" s="51"/>
    </row>
    <row r="31" spans="1:26" s="46" customFormat="1" ht="15">
      <c r="A31" s="64" t="s">
        <v>25</v>
      </c>
      <c r="B31" s="65" t="s">
        <v>67</v>
      </c>
      <c r="C31" s="63" t="s">
        <v>27</v>
      </c>
      <c r="D31" s="63" t="s">
        <v>27</v>
      </c>
      <c r="E31" s="63" t="s">
        <v>27</v>
      </c>
      <c r="F31" s="63" t="s">
        <v>27</v>
      </c>
      <c r="G31" s="63" t="s">
        <v>27</v>
      </c>
      <c r="H31" s="63" t="s">
        <v>27</v>
      </c>
      <c r="I31" s="63" t="s">
        <v>24</v>
      </c>
      <c r="J31" s="63" t="s">
        <v>27</v>
      </c>
      <c r="K31" s="63" t="s">
        <v>27</v>
      </c>
      <c r="L31" s="63" t="s">
        <v>27</v>
      </c>
      <c r="M31" s="63" t="s">
        <v>27</v>
      </c>
      <c r="N31" s="63" t="s">
        <v>24</v>
      </c>
      <c r="O31" s="63" t="s">
        <v>27</v>
      </c>
      <c r="P31" s="63" t="s">
        <v>27</v>
      </c>
      <c r="Q31" s="63" t="s">
        <v>27</v>
      </c>
      <c r="R31" s="63" t="s">
        <v>27</v>
      </c>
      <c r="S31" s="63" t="s">
        <v>27</v>
      </c>
      <c r="T31" s="63" t="s">
        <v>27</v>
      </c>
      <c r="U31" s="63" t="s">
        <v>27</v>
      </c>
      <c r="V31" s="51"/>
      <c r="W31" s="51"/>
      <c r="X31" s="51"/>
      <c r="Y31" s="51"/>
      <c r="Z31" s="51"/>
    </row>
    <row r="32" spans="1:26" s="46" customFormat="1" ht="63.75" customHeight="1">
      <c r="A32" s="66" t="s">
        <v>28</v>
      </c>
      <c r="B32" s="67" t="s">
        <v>68</v>
      </c>
      <c r="C32" s="69" t="s">
        <v>69</v>
      </c>
      <c r="D32" s="69" t="s">
        <v>27</v>
      </c>
      <c r="E32" s="69" t="s">
        <v>69</v>
      </c>
      <c r="F32" s="69" t="s">
        <v>69</v>
      </c>
      <c r="G32" s="69" t="s">
        <v>69</v>
      </c>
      <c r="H32" s="69" t="s">
        <v>69</v>
      </c>
      <c r="I32" s="69" t="s">
        <v>69</v>
      </c>
      <c r="J32" s="69" t="s">
        <v>69</v>
      </c>
      <c r="K32" s="69" t="s">
        <v>27</v>
      </c>
      <c r="L32" s="69" t="s">
        <v>27</v>
      </c>
      <c r="M32" s="69" t="s">
        <v>69</v>
      </c>
      <c r="N32" s="69" t="s">
        <v>69</v>
      </c>
      <c r="O32" s="69" t="s">
        <v>69</v>
      </c>
      <c r="P32" s="69" t="s">
        <v>69</v>
      </c>
      <c r="Q32" s="69" t="s">
        <v>69</v>
      </c>
      <c r="R32" s="69" t="s">
        <v>27</v>
      </c>
      <c r="S32" s="69" t="s">
        <v>24</v>
      </c>
      <c r="T32" s="69" t="s">
        <v>69</v>
      </c>
      <c r="U32" s="69" t="s">
        <v>69</v>
      </c>
      <c r="V32" s="51"/>
      <c r="W32" s="51"/>
      <c r="X32" s="51"/>
      <c r="Y32" s="51"/>
      <c r="Z32" s="51"/>
    </row>
    <row r="33" spans="1:26" s="46" customFormat="1" ht="31.5">
      <c r="A33" s="68" t="s">
        <v>70</v>
      </c>
      <c r="B33" s="74" t="s">
        <v>71</v>
      </c>
      <c r="C33" s="60">
        <v>1</v>
      </c>
      <c r="D33" s="60">
        <f aca="true" t="shared" si="6" ref="D33:Z33">IF(AND(OR(D34="Y",D34="R"),OR(D35="Y",D35="R"),OR(D36="Y",D36="R")),1,0)</f>
        <v>1</v>
      </c>
      <c r="E33" s="60">
        <f t="shared" si="6"/>
        <v>1</v>
      </c>
      <c r="F33" s="60">
        <f t="shared" si="6"/>
        <v>0</v>
      </c>
      <c r="G33" s="60">
        <f t="shared" si="6"/>
        <v>0</v>
      </c>
      <c r="H33" s="60">
        <f t="shared" si="6"/>
        <v>0</v>
      </c>
      <c r="I33" s="60">
        <f t="shared" si="6"/>
        <v>0</v>
      </c>
      <c r="J33" s="60">
        <f t="shared" si="6"/>
        <v>1</v>
      </c>
      <c r="K33" s="60">
        <f t="shared" si="6"/>
        <v>0</v>
      </c>
      <c r="L33" s="60">
        <f t="shared" si="6"/>
        <v>1</v>
      </c>
      <c r="M33" s="60">
        <f t="shared" si="6"/>
        <v>1</v>
      </c>
      <c r="N33" s="60">
        <f t="shared" si="6"/>
        <v>0</v>
      </c>
      <c r="O33" s="60">
        <f t="shared" si="6"/>
        <v>1</v>
      </c>
      <c r="P33" s="60">
        <f t="shared" si="6"/>
        <v>0</v>
      </c>
      <c r="Q33" s="60">
        <f t="shared" si="6"/>
        <v>0</v>
      </c>
      <c r="R33" s="60">
        <f t="shared" si="6"/>
        <v>1</v>
      </c>
      <c r="S33" s="60">
        <f t="shared" si="6"/>
        <v>1</v>
      </c>
      <c r="T33" s="60">
        <f t="shared" si="6"/>
        <v>1</v>
      </c>
      <c r="U33" s="60">
        <f t="shared" si="6"/>
        <v>1</v>
      </c>
      <c r="V33" s="51"/>
      <c r="W33" s="51"/>
      <c r="X33" s="51"/>
      <c r="Y33" s="51"/>
      <c r="Z33" s="51"/>
    </row>
    <row r="34" spans="1:26" s="46" customFormat="1" ht="39.75" customHeight="1">
      <c r="A34" s="61" t="s">
        <v>22</v>
      </c>
      <c r="B34" s="62" t="s">
        <v>72</v>
      </c>
      <c r="C34" s="63" t="s">
        <v>27</v>
      </c>
      <c r="D34" s="63" t="s">
        <v>27</v>
      </c>
      <c r="E34" s="63" t="s">
        <v>27</v>
      </c>
      <c r="F34" s="63" t="s">
        <v>24</v>
      </c>
      <c r="G34" s="63" t="s">
        <v>24</v>
      </c>
      <c r="H34" s="63" t="s">
        <v>24</v>
      </c>
      <c r="I34" s="63" t="s">
        <v>24</v>
      </c>
      <c r="J34" s="63" t="s">
        <v>27</v>
      </c>
      <c r="K34" s="63" t="s">
        <v>24</v>
      </c>
      <c r="L34" s="63" t="s">
        <v>27</v>
      </c>
      <c r="M34" s="63" t="s">
        <v>27</v>
      </c>
      <c r="N34" s="63" t="s">
        <v>24</v>
      </c>
      <c r="O34" s="63" t="s">
        <v>27</v>
      </c>
      <c r="P34" s="63" t="s">
        <v>24</v>
      </c>
      <c r="Q34" s="63" t="s">
        <v>24</v>
      </c>
      <c r="R34" s="63" t="s">
        <v>27</v>
      </c>
      <c r="S34" s="63" t="s">
        <v>27</v>
      </c>
      <c r="T34" s="63" t="s">
        <v>27</v>
      </c>
      <c r="U34" s="63" t="s">
        <v>27</v>
      </c>
      <c r="V34" s="51"/>
      <c r="W34" s="51"/>
      <c r="X34" s="51"/>
      <c r="Y34" s="51"/>
      <c r="Z34" s="51"/>
    </row>
    <row r="35" spans="1:26" s="46" customFormat="1" ht="46.5">
      <c r="A35" s="64" t="s">
        <v>25</v>
      </c>
      <c r="B35" s="65" t="s">
        <v>73</v>
      </c>
      <c r="C35" s="63" t="s">
        <v>27</v>
      </c>
      <c r="D35" s="63" t="s">
        <v>27</v>
      </c>
      <c r="E35" s="63" t="s">
        <v>27</v>
      </c>
      <c r="F35" s="63" t="s">
        <v>27</v>
      </c>
      <c r="G35" s="63" t="s">
        <v>27</v>
      </c>
      <c r="H35" s="63" t="s">
        <v>27</v>
      </c>
      <c r="I35" s="63" t="s">
        <v>27</v>
      </c>
      <c r="J35" s="63" t="s">
        <v>27</v>
      </c>
      <c r="K35" s="63" t="s">
        <v>27</v>
      </c>
      <c r="L35" s="63" t="s">
        <v>27</v>
      </c>
      <c r="M35" s="63" t="s">
        <v>27</v>
      </c>
      <c r="N35" s="63" t="s">
        <v>27</v>
      </c>
      <c r="O35" s="63" t="s">
        <v>27</v>
      </c>
      <c r="P35" s="63" t="s">
        <v>27</v>
      </c>
      <c r="Q35" s="63" t="s">
        <v>27</v>
      </c>
      <c r="R35" s="63" t="s">
        <v>27</v>
      </c>
      <c r="S35" s="63" t="s">
        <v>27</v>
      </c>
      <c r="T35" s="63" t="s">
        <v>27</v>
      </c>
      <c r="U35" s="63" t="s">
        <v>27</v>
      </c>
      <c r="V35" s="51"/>
      <c r="W35" s="51"/>
      <c r="X35" s="51"/>
      <c r="Y35" s="51"/>
      <c r="Z35" s="51"/>
    </row>
    <row r="36" spans="1:26" s="46" customFormat="1" ht="47.25">
      <c r="A36" s="66" t="s">
        <v>28</v>
      </c>
      <c r="B36" s="67" t="s">
        <v>74</v>
      </c>
      <c r="C36" s="63" t="s">
        <v>27</v>
      </c>
      <c r="D36" s="63" t="s">
        <v>27</v>
      </c>
      <c r="E36" s="63" t="s">
        <v>27</v>
      </c>
      <c r="F36" s="63" t="s">
        <v>24</v>
      </c>
      <c r="G36" s="63" t="s">
        <v>24</v>
      </c>
      <c r="H36" s="63" t="s">
        <v>24</v>
      </c>
      <c r="I36" s="63" t="s">
        <v>24</v>
      </c>
      <c r="J36" s="63" t="s">
        <v>27</v>
      </c>
      <c r="K36" s="63" t="s">
        <v>24</v>
      </c>
      <c r="L36" s="63" t="s">
        <v>27</v>
      </c>
      <c r="M36" s="63" t="s">
        <v>27</v>
      </c>
      <c r="N36" s="63" t="s">
        <v>24</v>
      </c>
      <c r="O36" s="63" t="s">
        <v>27</v>
      </c>
      <c r="P36" s="63" t="s">
        <v>24</v>
      </c>
      <c r="Q36" s="63" t="s">
        <v>24</v>
      </c>
      <c r="R36" s="63" t="s">
        <v>27</v>
      </c>
      <c r="S36" s="63" t="s">
        <v>27</v>
      </c>
      <c r="T36" s="63" t="s">
        <v>27</v>
      </c>
      <c r="U36" s="63" t="s">
        <v>27</v>
      </c>
      <c r="V36" s="51"/>
      <c r="W36" s="51"/>
      <c r="X36" s="51"/>
      <c r="Y36" s="51"/>
      <c r="Z36" s="51"/>
    </row>
    <row r="37" spans="1:26" s="46" customFormat="1" ht="15.75">
      <c r="A37" s="68" t="s">
        <v>75</v>
      </c>
      <c r="B37" s="74" t="s">
        <v>76</v>
      </c>
      <c r="C37" s="60">
        <v>1</v>
      </c>
      <c r="D37" s="60">
        <f aca="true" t="shared" si="7" ref="D37:Z37">IF(D38="Y",1,0)</f>
        <v>1</v>
      </c>
      <c r="E37" s="60">
        <f t="shared" si="7"/>
        <v>1</v>
      </c>
      <c r="F37" s="60">
        <f t="shared" si="7"/>
        <v>1</v>
      </c>
      <c r="G37" s="60">
        <f t="shared" si="7"/>
        <v>1</v>
      </c>
      <c r="H37" s="60">
        <f t="shared" si="7"/>
        <v>1</v>
      </c>
      <c r="I37" s="60">
        <f t="shared" si="7"/>
        <v>0</v>
      </c>
      <c r="J37" s="60">
        <f t="shared" si="7"/>
        <v>1</v>
      </c>
      <c r="K37" s="60">
        <f t="shared" si="7"/>
        <v>1</v>
      </c>
      <c r="L37" s="60">
        <f t="shared" si="7"/>
        <v>1</v>
      </c>
      <c r="M37" s="60">
        <f t="shared" si="7"/>
        <v>1</v>
      </c>
      <c r="N37" s="60">
        <f t="shared" si="7"/>
        <v>1</v>
      </c>
      <c r="O37" s="60">
        <f t="shared" si="7"/>
        <v>1</v>
      </c>
      <c r="P37" s="60">
        <f t="shared" si="7"/>
        <v>1</v>
      </c>
      <c r="Q37" s="60">
        <f t="shared" si="7"/>
        <v>1</v>
      </c>
      <c r="R37" s="60">
        <f t="shared" si="7"/>
        <v>1</v>
      </c>
      <c r="S37" s="60">
        <f t="shared" si="7"/>
        <v>1</v>
      </c>
      <c r="T37" s="60">
        <f t="shared" si="7"/>
        <v>1</v>
      </c>
      <c r="U37" s="60">
        <f t="shared" si="7"/>
        <v>1</v>
      </c>
      <c r="V37" s="51"/>
      <c r="W37" s="51"/>
      <c r="X37" s="51"/>
      <c r="Y37" s="51"/>
      <c r="Z37" s="51"/>
    </row>
    <row r="38" spans="1:26" s="46" customFormat="1" ht="63">
      <c r="A38" s="70" t="s">
        <v>22</v>
      </c>
      <c r="B38" s="71" t="s">
        <v>77</v>
      </c>
      <c r="C38" s="63" t="s">
        <v>27</v>
      </c>
      <c r="D38" s="63" t="s">
        <v>27</v>
      </c>
      <c r="E38" s="63" t="s">
        <v>27</v>
      </c>
      <c r="F38" s="63" t="s">
        <v>27</v>
      </c>
      <c r="G38" s="63" t="s">
        <v>27</v>
      </c>
      <c r="H38" s="63" t="s">
        <v>27</v>
      </c>
      <c r="I38" s="63" t="s">
        <v>24</v>
      </c>
      <c r="J38" s="63" t="s">
        <v>27</v>
      </c>
      <c r="K38" s="63" t="s">
        <v>27</v>
      </c>
      <c r="L38" s="63" t="s">
        <v>27</v>
      </c>
      <c r="M38" s="63" t="s">
        <v>27</v>
      </c>
      <c r="N38" s="63" t="s">
        <v>27</v>
      </c>
      <c r="O38" s="63" t="s">
        <v>27</v>
      </c>
      <c r="P38" s="63" t="s">
        <v>27</v>
      </c>
      <c r="Q38" s="63" t="s">
        <v>27</v>
      </c>
      <c r="R38" s="63" t="s">
        <v>27</v>
      </c>
      <c r="S38" s="63" t="s">
        <v>27</v>
      </c>
      <c r="T38" s="63" t="s">
        <v>27</v>
      </c>
      <c r="U38" s="63" t="s">
        <v>27</v>
      </c>
      <c r="V38" s="51"/>
      <c r="W38" s="51"/>
      <c r="X38" s="51"/>
      <c r="Y38" s="51"/>
      <c r="Z38" s="51"/>
    </row>
    <row r="39" spans="1:26" s="46" customFormat="1" ht="31.5">
      <c r="A39" s="58" t="s">
        <v>78</v>
      </c>
      <c r="B39" s="59" t="s">
        <v>79</v>
      </c>
      <c r="C39" s="60" t="s">
        <v>80</v>
      </c>
      <c r="D39" s="60">
        <f aca="true" t="shared" si="8" ref="D39:Z39">IF(D40="Y",1,(IF(D40="NA","Not applicable",0)))</f>
        <v>1</v>
      </c>
      <c r="E39" s="60" t="str">
        <f t="shared" si="8"/>
        <v>Not applicable</v>
      </c>
      <c r="F39" s="60" t="str">
        <f t="shared" si="8"/>
        <v>Not applicable</v>
      </c>
      <c r="G39" s="60" t="str">
        <f t="shared" si="8"/>
        <v>Not applicable</v>
      </c>
      <c r="H39" s="60" t="str">
        <f t="shared" si="8"/>
        <v>Not applicable</v>
      </c>
      <c r="I39" s="60" t="str">
        <f t="shared" si="8"/>
        <v>Not applicable</v>
      </c>
      <c r="J39" s="60" t="str">
        <f t="shared" si="8"/>
        <v>Not applicable</v>
      </c>
      <c r="K39" s="60" t="str">
        <f t="shared" si="8"/>
        <v>Not applicable</v>
      </c>
      <c r="L39" s="60">
        <f t="shared" si="8"/>
        <v>1</v>
      </c>
      <c r="M39" s="60" t="str">
        <f t="shared" si="8"/>
        <v>Not applicable</v>
      </c>
      <c r="N39" s="60">
        <f t="shared" si="8"/>
        <v>0</v>
      </c>
      <c r="O39" s="60" t="str">
        <f t="shared" si="8"/>
        <v>Not applicable</v>
      </c>
      <c r="P39" s="60" t="str">
        <f t="shared" si="8"/>
        <v>Not applicable</v>
      </c>
      <c r="Q39" s="60" t="str">
        <f t="shared" si="8"/>
        <v>Not applicable</v>
      </c>
      <c r="R39" s="60">
        <f t="shared" si="8"/>
        <v>0</v>
      </c>
      <c r="S39" s="60">
        <f t="shared" si="8"/>
        <v>1</v>
      </c>
      <c r="T39" s="60" t="str">
        <f t="shared" si="8"/>
        <v>Not applicable</v>
      </c>
      <c r="U39" s="60" t="str">
        <f t="shared" si="8"/>
        <v>Not applicable</v>
      </c>
      <c r="V39" s="51"/>
      <c r="W39" s="51"/>
      <c r="X39" s="51"/>
      <c r="Y39" s="51"/>
      <c r="Z39" s="51"/>
    </row>
    <row r="40" spans="1:26" s="46" customFormat="1" ht="93.75">
      <c r="A40" s="70" t="s">
        <v>22</v>
      </c>
      <c r="B40" s="71" t="s">
        <v>81</v>
      </c>
      <c r="C40" s="69" t="s">
        <v>69</v>
      </c>
      <c r="D40" s="69" t="s">
        <v>27</v>
      </c>
      <c r="E40" s="69" t="s">
        <v>69</v>
      </c>
      <c r="F40" s="69" t="s">
        <v>69</v>
      </c>
      <c r="G40" s="69" t="s">
        <v>69</v>
      </c>
      <c r="H40" s="69" t="s">
        <v>69</v>
      </c>
      <c r="I40" s="69" t="s">
        <v>69</v>
      </c>
      <c r="J40" s="69" t="s">
        <v>69</v>
      </c>
      <c r="K40" s="69" t="s">
        <v>69</v>
      </c>
      <c r="L40" s="69" t="s">
        <v>27</v>
      </c>
      <c r="M40" s="69" t="s">
        <v>69</v>
      </c>
      <c r="N40" s="69" t="s">
        <v>24</v>
      </c>
      <c r="O40" s="69" t="s">
        <v>69</v>
      </c>
      <c r="P40" s="69" t="s">
        <v>69</v>
      </c>
      <c r="Q40" s="69" t="s">
        <v>69</v>
      </c>
      <c r="R40" s="69" t="s">
        <v>24</v>
      </c>
      <c r="S40" s="69" t="s">
        <v>27</v>
      </c>
      <c r="T40" s="69" t="s">
        <v>69</v>
      </c>
      <c r="U40" s="69" t="s">
        <v>69</v>
      </c>
      <c r="V40" s="51"/>
      <c r="W40" s="51"/>
      <c r="X40" s="51"/>
      <c r="Y40" s="51"/>
      <c r="Z40" s="51"/>
    </row>
    <row r="41" spans="1:26" s="46" customFormat="1" ht="31.5">
      <c r="A41" s="68" t="s">
        <v>82</v>
      </c>
      <c r="B41" s="59" t="s">
        <v>83</v>
      </c>
      <c r="C41" s="60">
        <v>1</v>
      </c>
      <c r="D41" s="60">
        <f aca="true" t="shared" si="9" ref="D41:Z41">IF(AND(OR(D42="Y",D42="R"),OR(D43="Y",D43="R"),OR(D44="Y",D44="R")),1,0)</f>
        <v>1</v>
      </c>
      <c r="E41" s="60">
        <f t="shared" si="9"/>
        <v>1</v>
      </c>
      <c r="F41" s="60">
        <f t="shared" si="9"/>
        <v>1</v>
      </c>
      <c r="G41" s="60">
        <f t="shared" si="9"/>
        <v>1</v>
      </c>
      <c r="H41" s="60">
        <f t="shared" si="9"/>
        <v>1</v>
      </c>
      <c r="I41" s="60">
        <f t="shared" si="9"/>
        <v>1</v>
      </c>
      <c r="J41" s="60">
        <f t="shared" si="9"/>
        <v>1</v>
      </c>
      <c r="K41" s="60">
        <f t="shared" si="9"/>
        <v>1</v>
      </c>
      <c r="L41" s="60">
        <f t="shared" si="9"/>
        <v>1</v>
      </c>
      <c r="M41" s="60">
        <f t="shared" si="9"/>
        <v>1</v>
      </c>
      <c r="N41" s="60">
        <f t="shared" si="9"/>
        <v>1</v>
      </c>
      <c r="O41" s="60">
        <f t="shared" si="9"/>
        <v>1</v>
      </c>
      <c r="P41" s="60">
        <f t="shared" si="9"/>
        <v>1</v>
      </c>
      <c r="Q41" s="60">
        <f t="shared" si="9"/>
        <v>1</v>
      </c>
      <c r="R41" s="60">
        <f t="shared" si="9"/>
        <v>1</v>
      </c>
      <c r="S41" s="60">
        <f t="shared" si="9"/>
        <v>1</v>
      </c>
      <c r="T41" s="60">
        <f t="shared" si="9"/>
        <v>1</v>
      </c>
      <c r="U41" s="60">
        <f t="shared" si="9"/>
        <v>1</v>
      </c>
      <c r="V41" s="51"/>
      <c r="W41" s="51"/>
      <c r="X41" s="51"/>
      <c r="Y41" s="51"/>
      <c r="Z41" s="51"/>
    </row>
    <row r="42" spans="1:26" s="46" customFormat="1" ht="46.5">
      <c r="A42" s="61" t="s">
        <v>22</v>
      </c>
      <c r="B42" s="62" t="s">
        <v>84</v>
      </c>
      <c r="C42" s="63" t="s">
        <v>27</v>
      </c>
      <c r="D42" s="63" t="s">
        <v>27</v>
      </c>
      <c r="E42" s="63" t="s">
        <v>27</v>
      </c>
      <c r="F42" s="63" t="s">
        <v>27</v>
      </c>
      <c r="G42" s="63" t="s">
        <v>27</v>
      </c>
      <c r="H42" s="63" t="s">
        <v>27</v>
      </c>
      <c r="I42" s="63" t="s">
        <v>27</v>
      </c>
      <c r="J42" s="63" t="s">
        <v>27</v>
      </c>
      <c r="K42" s="63" t="s">
        <v>27</v>
      </c>
      <c r="L42" s="63" t="s">
        <v>27</v>
      </c>
      <c r="M42" s="63" t="s">
        <v>27</v>
      </c>
      <c r="N42" s="63" t="s">
        <v>27</v>
      </c>
      <c r="O42" s="63" t="s">
        <v>27</v>
      </c>
      <c r="P42" s="63" t="s">
        <v>27</v>
      </c>
      <c r="Q42" s="63" t="s">
        <v>27</v>
      </c>
      <c r="R42" s="63" t="s">
        <v>27</v>
      </c>
      <c r="S42" s="63" t="s">
        <v>27</v>
      </c>
      <c r="T42" s="63" t="s">
        <v>27</v>
      </c>
      <c r="U42" s="63" t="s">
        <v>27</v>
      </c>
      <c r="V42" s="51"/>
      <c r="W42" s="51"/>
      <c r="X42" s="51"/>
      <c r="Y42" s="51"/>
      <c r="Z42" s="51"/>
    </row>
    <row r="43" spans="1:26" s="46" customFormat="1" ht="30.75">
      <c r="A43" s="64" t="s">
        <v>25</v>
      </c>
      <c r="B43" s="65" t="s">
        <v>85</v>
      </c>
      <c r="C43" s="63" t="s">
        <v>27</v>
      </c>
      <c r="D43" s="63" t="s">
        <v>27</v>
      </c>
      <c r="E43" s="63" t="s">
        <v>27</v>
      </c>
      <c r="F43" s="63" t="s">
        <v>27</v>
      </c>
      <c r="G43" s="63" t="s">
        <v>27</v>
      </c>
      <c r="H43" s="63" t="s">
        <v>27</v>
      </c>
      <c r="I43" s="63" t="s">
        <v>27</v>
      </c>
      <c r="J43" s="63" t="s">
        <v>27</v>
      </c>
      <c r="K43" s="63" t="s">
        <v>27</v>
      </c>
      <c r="L43" s="63" t="s">
        <v>27</v>
      </c>
      <c r="M43" s="63" t="s">
        <v>27</v>
      </c>
      <c r="N43" s="63" t="s">
        <v>27</v>
      </c>
      <c r="O43" s="63" t="s">
        <v>27</v>
      </c>
      <c r="P43" s="63" t="s">
        <v>27</v>
      </c>
      <c r="Q43" s="63" t="s">
        <v>27</v>
      </c>
      <c r="R43" s="63" t="s">
        <v>27</v>
      </c>
      <c r="S43" s="63" t="s">
        <v>27</v>
      </c>
      <c r="T43" s="63" t="s">
        <v>27</v>
      </c>
      <c r="U43" s="63" t="s">
        <v>27</v>
      </c>
      <c r="V43" s="51"/>
      <c r="W43" s="51"/>
      <c r="X43" s="51"/>
      <c r="Y43" s="51"/>
      <c r="Z43" s="51"/>
    </row>
    <row r="44" spans="1:26" s="46" customFormat="1" ht="15.75">
      <c r="A44" s="66" t="s">
        <v>28</v>
      </c>
      <c r="B44" s="67" t="s">
        <v>86</v>
      </c>
      <c r="C44" s="63" t="s">
        <v>27</v>
      </c>
      <c r="D44" s="63" t="s">
        <v>27</v>
      </c>
      <c r="E44" s="63" t="s">
        <v>27</v>
      </c>
      <c r="F44" s="63" t="s">
        <v>27</v>
      </c>
      <c r="G44" s="63" t="s">
        <v>27</v>
      </c>
      <c r="H44" s="63" t="s">
        <v>27</v>
      </c>
      <c r="I44" s="63" t="s">
        <v>27</v>
      </c>
      <c r="J44" s="63" t="s">
        <v>27</v>
      </c>
      <c r="K44" s="63" t="s">
        <v>27</v>
      </c>
      <c r="L44" s="63" t="s">
        <v>27</v>
      </c>
      <c r="M44" s="63" t="s">
        <v>27</v>
      </c>
      <c r="N44" s="63" t="s">
        <v>27</v>
      </c>
      <c r="O44" s="63" t="s">
        <v>27</v>
      </c>
      <c r="P44" s="63" t="s">
        <v>27</v>
      </c>
      <c r="Q44" s="63" t="s">
        <v>27</v>
      </c>
      <c r="R44" s="63" t="s">
        <v>27</v>
      </c>
      <c r="S44" s="63" t="s">
        <v>27</v>
      </c>
      <c r="T44" s="63" t="s">
        <v>27</v>
      </c>
      <c r="U44" s="63" t="s">
        <v>27</v>
      </c>
      <c r="V44" s="51"/>
      <c r="W44" s="51"/>
      <c r="X44" s="51"/>
      <c r="Y44" s="51"/>
      <c r="Z44" s="51"/>
    </row>
    <row r="45" spans="1:26" s="46" customFormat="1" ht="15.75">
      <c r="A45" s="68" t="s">
        <v>87</v>
      </c>
      <c r="B45" s="74" t="s">
        <v>88</v>
      </c>
      <c r="C45" s="60">
        <v>1</v>
      </c>
      <c r="D45" s="60">
        <f aca="true" t="shared" si="10" ref="D45:Z45">IF(D46="Y",1,0)</f>
        <v>0</v>
      </c>
      <c r="E45" s="60">
        <f t="shared" si="10"/>
        <v>0</v>
      </c>
      <c r="F45" s="60">
        <f t="shared" si="10"/>
        <v>0</v>
      </c>
      <c r="G45" s="60">
        <f t="shared" si="10"/>
        <v>0</v>
      </c>
      <c r="H45" s="60">
        <f t="shared" si="10"/>
        <v>1</v>
      </c>
      <c r="I45" s="60">
        <f t="shared" si="10"/>
        <v>0</v>
      </c>
      <c r="J45" s="60">
        <f t="shared" si="10"/>
        <v>1</v>
      </c>
      <c r="K45" s="60">
        <f t="shared" si="10"/>
        <v>0</v>
      </c>
      <c r="L45" s="60">
        <f t="shared" si="10"/>
        <v>1</v>
      </c>
      <c r="M45" s="60">
        <f t="shared" si="10"/>
        <v>1</v>
      </c>
      <c r="N45" s="60">
        <f t="shared" si="10"/>
        <v>1</v>
      </c>
      <c r="O45" s="60">
        <f t="shared" si="10"/>
        <v>1</v>
      </c>
      <c r="P45" s="60">
        <f t="shared" si="10"/>
        <v>0</v>
      </c>
      <c r="Q45" s="60">
        <f t="shared" si="10"/>
        <v>1</v>
      </c>
      <c r="R45" s="60">
        <f t="shared" si="10"/>
        <v>0</v>
      </c>
      <c r="S45" s="60">
        <f t="shared" si="10"/>
        <v>0</v>
      </c>
      <c r="T45" s="60">
        <f t="shared" si="10"/>
        <v>1</v>
      </c>
      <c r="U45" s="60">
        <f t="shared" si="10"/>
        <v>0</v>
      </c>
      <c r="V45" s="51"/>
      <c r="W45" s="51"/>
      <c r="X45" s="51"/>
      <c r="Y45" s="51"/>
      <c r="Z45" s="51"/>
    </row>
    <row r="46" spans="1:26" s="46" customFormat="1" ht="78.75">
      <c r="A46" s="70" t="s">
        <v>22</v>
      </c>
      <c r="B46" s="71" t="s">
        <v>89</v>
      </c>
      <c r="C46" s="63" t="s">
        <v>27</v>
      </c>
      <c r="D46" s="63" t="s">
        <v>24</v>
      </c>
      <c r="E46" s="63" t="s">
        <v>24</v>
      </c>
      <c r="F46" s="63" t="s">
        <v>24</v>
      </c>
      <c r="G46" s="63" t="s">
        <v>24</v>
      </c>
      <c r="H46" s="63" t="s">
        <v>27</v>
      </c>
      <c r="I46" s="63" t="s">
        <v>24</v>
      </c>
      <c r="J46" s="63" t="s">
        <v>27</v>
      </c>
      <c r="K46" s="63" t="s">
        <v>24</v>
      </c>
      <c r="L46" s="63" t="s">
        <v>27</v>
      </c>
      <c r="M46" s="63" t="s">
        <v>27</v>
      </c>
      <c r="N46" s="63" t="s">
        <v>27</v>
      </c>
      <c r="O46" s="63" t="s">
        <v>27</v>
      </c>
      <c r="P46" s="63" t="s">
        <v>24</v>
      </c>
      <c r="Q46" s="63" t="s">
        <v>27</v>
      </c>
      <c r="R46" s="63" t="s">
        <v>24</v>
      </c>
      <c r="S46" s="63" t="s">
        <v>24</v>
      </c>
      <c r="T46" s="63" t="s">
        <v>27</v>
      </c>
      <c r="U46" s="63" t="s">
        <v>24</v>
      </c>
      <c r="V46" s="51"/>
      <c r="W46" s="51"/>
      <c r="X46" s="51"/>
      <c r="Y46" s="51"/>
      <c r="Z46" s="51"/>
    </row>
    <row r="47" spans="1:26" s="46" customFormat="1" ht="47.25">
      <c r="A47" s="58" t="s">
        <v>90</v>
      </c>
      <c r="B47" s="74" t="s">
        <v>91</v>
      </c>
      <c r="C47" s="60">
        <v>1</v>
      </c>
      <c r="D47" s="60">
        <f aca="true" t="shared" si="11" ref="D47:Z47">IF(AND(D48="Y",OR(D49="Y",D49="R"),OR(D50="Y",D50="R"),OR(D51="Y",D51="R")),1,0)</f>
        <v>1</v>
      </c>
      <c r="E47" s="60">
        <f t="shared" si="11"/>
        <v>1</v>
      </c>
      <c r="F47" s="60">
        <f t="shared" si="11"/>
        <v>1</v>
      </c>
      <c r="G47" s="60">
        <f t="shared" si="11"/>
        <v>1</v>
      </c>
      <c r="H47" s="60">
        <f t="shared" si="11"/>
        <v>1</v>
      </c>
      <c r="I47" s="60">
        <f t="shared" si="11"/>
        <v>1</v>
      </c>
      <c r="J47" s="60">
        <f t="shared" si="11"/>
        <v>1</v>
      </c>
      <c r="K47" s="60">
        <f t="shared" si="11"/>
        <v>1</v>
      </c>
      <c r="L47" s="60">
        <f t="shared" si="11"/>
        <v>1</v>
      </c>
      <c r="M47" s="60">
        <f t="shared" si="11"/>
        <v>1</v>
      </c>
      <c r="N47" s="60">
        <f t="shared" si="11"/>
        <v>1</v>
      </c>
      <c r="O47" s="60">
        <f t="shared" si="11"/>
        <v>1</v>
      </c>
      <c r="P47" s="60">
        <f t="shared" si="11"/>
        <v>1</v>
      </c>
      <c r="Q47" s="60">
        <f t="shared" si="11"/>
        <v>1</v>
      </c>
      <c r="R47" s="60">
        <f t="shared" si="11"/>
        <v>1</v>
      </c>
      <c r="S47" s="60">
        <f t="shared" si="11"/>
        <v>1</v>
      </c>
      <c r="T47" s="60">
        <f t="shared" si="11"/>
        <v>1</v>
      </c>
      <c r="U47" s="60">
        <f t="shared" si="11"/>
        <v>1</v>
      </c>
      <c r="V47" s="51"/>
      <c r="W47" s="51"/>
      <c r="X47" s="51"/>
      <c r="Y47" s="51"/>
      <c r="Z47" s="51"/>
    </row>
    <row r="48" spans="1:26" s="46" customFormat="1" ht="108.75">
      <c r="A48" s="61" t="s">
        <v>22</v>
      </c>
      <c r="B48" s="62" t="s">
        <v>92</v>
      </c>
      <c r="C48" s="63" t="s">
        <v>27</v>
      </c>
      <c r="D48" s="63" t="s">
        <v>27</v>
      </c>
      <c r="E48" s="63" t="s">
        <v>27</v>
      </c>
      <c r="F48" s="63" t="s">
        <v>27</v>
      </c>
      <c r="G48" s="63" t="s">
        <v>27</v>
      </c>
      <c r="H48" s="63" t="s">
        <v>27</v>
      </c>
      <c r="I48" s="63" t="s">
        <v>27</v>
      </c>
      <c r="J48" s="63" t="s">
        <v>27</v>
      </c>
      <c r="K48" s="63" t="s">
        <v>27</v>
      </c>
      <c r="L48" s="63" t="s">
        <v>27</v>
      </c>
      <c r="M48" s="63" t="s">
        <v>27</v>
      </c>
      <c r="N48" s="63" t="s">
        <v>27</v>
      </c>
      <c r="O48" s="63" t="s">
        <v>27</v>
      </c>
      <c r="P48" s="63" t="s">
        <v>27</v>
      </c>
      <c r="Q48" s="63" t="s">
        <v>27</v>
      </c>
      <c r="R48" s="63" t="s">
        <v>27</v>
      </c>
      <c r="S48" s="63" t="s">
        <v>27</v>
      </c>
      <c r="T48" s="63" t="s">
        <v>27</v>
      </c>
      <c r="U48" s="63" t="s">
        <v>27</v>
      </c>
      <c r="V48" s="51"/>
      <c r="W48" s="51"/>
      <c r="X48" s="51"/>
      <c r="Y48" s="51"/>
      <c r="Z48" s="51"/>
    </row>
    <row r="49" spans="1:26" s="46" customFormat="1" ht="15">
      <c r="A49" s="64" t="s">
        <v>25</v>
      </c>
      <c r="B49" s="65" t="s">
        <v>93</v>
      </c>
      <c r="C49" s="63" t="s">
        <v>27</v>
      </c>
      <c r="D49" s="63" t="s">
        <v>27</v>
      </c>
      <c r="E49" s="63" t="s">
        <v>27</v>
      </c>
      <c r="F49" s="63" t="s">
        <v>27</v>
      </c>
      <c r="G49" s="63" t="s">
        <v>27</v>
      </c>
      <c r="H49" s="63" t="s">
        <v>27</v>
      </c>
      <c r="I49" s="63" t="s">
        <v>27</v>
      </c>
      <c r="J49" s="63" t="s">
        <v>27</v>
      </c>
      <c r="K49" s="63" t="s">
        <v>27</v>
      </c>
      <c r="L49" s="63" t="s">
        <v>27</v>
      </c>
      <c r="M49" s="63" t="s">
        <v>27</v>
      </c>
      <c r="N49" s="63" t="s">
        <v>27</v>
      </c>
      <c r="O49" s="63" t="s">
        <v>27</v>
      </c>
      <c r="P49" s="63" t="s">
        <v>27</v>
      </c>
      <c r="Q49" s="63" t="s">
        <v>27</v>
      </c>
      <c r="R49" s="63" t="s">
        <v>27</v>
      </c>
      <c r="S49" s="63" t="s">
        <v>27</v>
      </c>
      <c r="T49" s="63" t="s">
        <v>27</v>
      </c>
      <c r="U49" s="63" t="s">
        <v>27</v>
      </c>
      <c r="V49" s="51"/>
      <c r="W49" s="51"/>
      <c r="X49" s="51"/>
      <c r="Y49" s="51"/>
      <c r="Z49" s="51"/>
    </row>
    <row r="50" spans="1:26" s="46" customFormat="1" ht="15">
      <c r="A50" s="64" t="s">
        <v>28</v>
      </c>
      <c r="B50" s="65" t="s">
        <v>94</v>
      </c>
      <c r="C50" s="63" t="s">
        <v>27</v>
      </c>
      <c r="D50" s="63" t="s">
        <v>27</v>
      </c>
      <c r="E50" s="63" t="s">
        <v>27</v>
      </c>
      <c r="F50" s="63" t="s">
        <v>27</v>
      </c>
      <c r="G50" s="63" t="s">
        <v>27</v>
      </c>
      <c r="H50" s="63" t="s">
        <v>27</v>
      </c>
      <c r="I50" s="63" t="s">
        <v>27</v>
      </c>
      <c r="J50" s="63" t="s">
        <v>27</v>
      </c>
      <c r="K50" s="63" t="s">
        <v>27</v>
      </c>
      <c r="L50" s="63" t="s">
        <v>27</v>
      </c>
      <c r="M50" s="63" t="s">
        <v>27</v>
      </c>
      <c r="N50" s="63" t="s">
        <v>27</v>
      </c>
      <c r="O50" s="63" t="s">
        <v>27</v>
      </c>
      <c r="P50" s="63" t="s">
        <v>27</v>
      </c>
      <c r="Q50" s="63" t="s">
        <v>27</v>
      </c>
      <c r="R50" s="63" t="s">
        <v>27</v>
      </c>
      <c r="S50" s="63" t="s">
        <v>27</v>
      </c>
      <c r="T50" s="63" t="s">
        <v>27</v>
      </c>
      <c r="U50" s="63" t="s">
        <v>27</v>
      </c>
      <c r="V50" s="51"/>
      <c r="W50" s="51"/>
      <c r="X50" s="51"/>
      <c r="Y50" s="51"/>
      <c r="Z50" s="51"/>
    </row>
    <row r="51" spans="1:26" s="46" customFormat="1" ht="15.75">
      <c r="A51" s="66" t="s">
        <v>30</v>
      </c>
      <c r="B51" s="67" t="s">
        <v>95</v>
      </c>
      <c r="C51" s="63" t="s">
        <v>27</v>
      </c>
      <c r="D51" s="63" t="s">
        <v>27</v>
      </c>
      <c r="E51" s="63" t="s">
        <v>27</v>
      </c>
      <c r="F51" s="63" t="s">
        <v>27</v>
      </c>
      <c r="G51" s="63" t="s">
        <v>27</v>
      </c>
      <c r="H51" s="63" t="s">
        <v>27</v>
      </c>
      <c r="I51" s="63" t="s">
        <v>27</v>
      </c>
      <c r="J51" s="63" t="s">
        <v>27</v>
      </c>
      <c r="K51" s="63" t="s">
        <v>27</v>
      </c>
      <c r="L51" s="63" t="s">
        <v>27</v>
      </c>
      <c r="M51" s="63" t="s">
        <v>27</v>
      </c>
      <c r="N51" s="63" t="s">
        <v>27</v>
      </c>
      <c r="O51" s="63" t="s">
        <v>27</v>
      </c>
      <c r="P51" s="63" t="s">
        <v>27</v>
      </c>
      <c r="Q51" s="63" t="s">
        <v>27</v>
      </c>
      <c r="R51" s="63" t="s">
        <v>27</v>
      </c>
      <c r="S51" s="63" t="s">
        <v>27</v>
      </c>
      <c r="T51" s="63" t="s">
        <v>27</v>
      </c>
      <c r="U51" s="63" t="s">
        <v>27</v>
      </c>
      <c r="V51" s="51"/>
      <c r="W51" s="51"/>
      <c r="X51" s="51"/>
      <c r="Y51" s="51"/>
      <c r="Z51" s="51"/>
    </row>
    <row r="52" spans="1:26" s="46" customFormat="1" ht="31.5">
      <c r="A52" s="68" t="s">
        <v>96</v>
      </c>
      <c r="B52" s="74" t="s">
        <v>97</v>
      </c>
      <c r="C52" s="60">
        <f aca="true" t="shared" si="12" ref="C52:Z52">IF(AND(C53="Y",C54="Y"),1,0)</f>
        <v>1</v>
      </c>
      <c r="D52" s="60">
        <f t="shared" si="12"/>
        <v>0</v>
      </c>
      <c r="E52" s="60">
        <f t="shared" si="12"/>
        <v>0</v>
      </c>
      <c r="F52" s="60">
        <f t="shared" si="12"/>
        <v>0</v>
      </c>
      <c r="G52" s="60">
        <f t="shared" si="12"/>
        <v>0</v>
      </c>
      <c r="H52" s="60">
        <f t="shared" si="12"/>
        <v>1</v>
      </c>
      <c r="I52" s="60">
        <f t="shared" si="12"/>
        <v>0</v>
      </c>
      <c r="J52" s="60">
        <f t="shared" si="12"/>
        <v>1</v>
      </c>
      <c r="K52" s="60">
        <f t="shared" si="12"/>
        <v>0</v>
      </c>
      <c r="L52" s="60">
        <f t="shared" si="12"/>
        <v>1</v>
      </c>
      <c r="M52" s="60">
        <f t="shared" si="12"/>
        <v>1</v>
      </c>
      <c r="N52" s="60">
        <f t="shared" si="12"/>
        <v>1</v>
      </c>
      <c r="O52" s="60">
        <f t="shared" si="12"/>
        <v>1</v>
      </c>
      <c r="P52" s="60">
        <f t="shared" si="12"/>
        <v>0</v>
      </c>
      <c r="Q52" s="60">
        <f t="shared" si="12"/>
        <v>1</v>
      </c>
      <c r="R52" s="60">
        <f t="shared" si="12"/>
        <v>0</v>
      </c>
      <c r="S52" s="60">
        <f t="shared" si="12"/>
        <v>0</v>
      </c>
      <c r="T52" s="60">
        <f t="shared" si="12"/>
        <v>1</v>
      </c>
      <c r="U52" s="60">
        <f t="shared" si="12"/>
        <v>0</v>
      </c>
      <c r="V52" s="51"/>
      <c r="W52" s="51"/>
      <c r="X52" s="51"/>
      <c r="Y52" s="51"/>
      <c r="Z52" s="51"/>
    </row>
    <row r="53" spans="1:26" s="47" customFormat="1" ht="93">
      <c r="A53" s="61" t="s">
        <v>22</v>
      </c>
      <c r="B53" s="62" t="s">
        <v>98</v>
      </c>
      <c r="C53" s="63" t="s">
        <v>27</v>
      </c>
      <c r="D53" s="63" t="s">
        <v>24</v>
      </c>
      <c r="E53" s="63" t="s">
        <v>24</v>
      </c>
      <c r="F53" s="63" t="s">
        <v>24</v>
      </c>
      <c r="G53" s="63" t="s">
        <v>24</v>
      </c>
      <c r="H53" s="63" t="s">
        <v>27</v>
      </c>
      <c r="I53" s="63" t="s">
        <v>24</v>
      </c>
      <c r="J53" s="63" t="s">
        <v>27</v>
      </c>
      <c r="K53" s="63" t="s">
        <v>24</v>
      </c>
      <c r="L53" s="63" t="s">
        <v>27</v>
      </c>
      <c r="M53" s="63" t="s">
        <v>27</v>
      </c>
      <c r="N53" s="63" t="s">
        <v>27</v>
      </c>
      <c r="O53" s="63" t="s">
        <v>27</v>
      </c>
      <c r="P53" s="63" t="s">
        <v>24</v>
      </c>
      <c r="Q53" s="63" t="s">
        <v>27</v>
      </c>
      <c r="R53" s="63" t="s">
        <v>24</v>
      </c>
      <c r="S53" s="63" t="s">
        <v>24</v>
      </c>
      <c r="T53" s="63" t="s">
        <v>27</v>
      </c>
      <c r="U53" s="63" t="s">
        <v>24</v>
      </c>
      <c r="V53" s="50"/>
      <c r="W53" s="50"/>
      <c r="X53" s="50"/>
      <c r="Y53" s="50"/>
      <c r="Z53" s="50"/>
    </row>
    <row r="54" spans="1:26" s="46" customFormat="1" ht="31.5">
      <c r="A54" s="66" t="s">
        <v>25</v>
      </c>
      <c r="B54" s="67" t="s">
        <v>99</v>
      </c>
      <c r="C54" s="63" t="s">
        <v>27</v>
      </c>
      <c r="D54" s="63" t="s">
        <v>24</v>
      </c>
      <c r="E54" s="63" t="s">
        <v>24</v>
      </c>
      <c r="F54" s="63" t="s">
        <v>24</v>
      </c>
      <c r="G54" s="63" t="s">
        <v>24</v>
      </c>
      <c r="H54" s="63" t="s">
        <v>27</v>
      </c>
      <c r="I54" s="63" t="s">
        <v>24</v>
      </c>
      <c r="J54" s="63" t="s">
        <v>27</v>
      </c>
      <c r="K54" s="63" t="s">
        <v>24</v>
      </c>
      <c r="L54" s="63" t="s">
        <v>27</v>
      </c>
      <c r="M54" s="63" t="s">
        <v>27</v>
      </c>
      <c r="N54" s="63" t="s">
        <v>27</v>
      </c>
      <c r="O54" s="63" t="s">
        <v>27</v>
      </c>
      <c r="P54" s="63" t="s">
        <v>24</v>
      </c>
      <c r="Q54" s="63" t="s">
        <v>27</v>
      </c>
      <c r="R54" s="63" t="s">
        <v>24</v>
      </c>
      <c r="S54" s="63" t="s">
        <v>24</v>
      </c>
      <c r="T54" s="63" t="s">
        <v>27</v>
      </c>
      <c r="U54" s="63" t="s">
        <v>24</v>
      </c>
      <c r="V54" s="51"/>
      <c r="W54" s="51"/>
      <c r="X54" s="51"/>
      <c r="Y54" s="51"/>
      <c r="Z54" s="51"/>
    </row>
    <row r="55" spans="1:26" s="46" customFormat="1" ht="15.75">
      <c r="A55" s="68">
        <v>8</v>
      </c>
      <c r="B55" s="74" t="s">
        <v>100</v>
      </c>
      <c r="C55" s="60">
        <v>1</v>
      </c>
      <c r="D55" s="60">
        <f aca="true" t="shared" si="13" ref="D55:Z55">IF(D56="Y",1,0)</f>
        <v>1</v>
      </c>
      <c r="E55" s="60">
        <f t="shared" si="13"/>
        <v>0</v>
      </c>
      <c r="F55" s="60">
        <f t="shared" si="13"/>
        <v>1</v>
      </c>
      <c r="G55" s="60">
        <f t="shared" si="13"/>
        <v>1</v>
      </c>
      <c r="H55" s="60">
        <f t="shared" si="13"/>
        <v>1</v>
      </c>
      <c r="I55" s="60">
        <f t="shared" si="13"/>
        <v>0</v>
      </c>
      <c r="J55" s="60">
        <f t="shared" si="13"/>
        <v>0</v>
      </c>
      <c r="K55" s="60">
        <f t="shared" si="13"/>
        <v>0</v>
      </c>
      <c r="L55" s="60">
        <f t="shared" si="13"/>
        <v>1</v>
      </c>
      <c r="M55" s="60">
        <f t="shared" si="13"/>
        <v>1</v>
      </c>
      <c r="N55" s="60">
        <f t="shared" si="13"/>
        <v>1</v>
      </c>
      <c r="O55" s="60">
        <f t="shared" si="13"/>
        <v>1</v>
      </c>
      <c r="P55" s="60">
        <f t="shared" si="13"/>
        <v>1</v>
      </c>
      <c r="Q55" s="60">
        <f t="shared" si="13"/>
        <v>1</v>
      </c>
      <c r="R55" s="60">
        <f t="shared" si="13"/>
        <v>1</v>
      </c>
      <c r="S55" s="60">
        <f t="shared" si="13"/>
        <v>0</v>
      </c>
      <c r="T55" s="60">
        <f t="shared" si="13"/>
        <v>0</v>
      </c>
      <c r="U55" s="60">
        <f t="shared" si="13"/>
        <v>1</v>
      </c>
      <c r="V55" s="51"/>
      <c r="W55" s="51"/>
      <c r="X55" s="51"/>
      <c r="Y55" s="51"/>
      <c r="Z55" s="51"/>
    </row>
    <row r="56" spans="1:26" s="46" customFormat="1" ht="63">
      <c r="A56" s="70" t="s">
        <v>22</v>
      </c>
      <c r="B56" s="71" t="s">
        <v>101</v>
      </c>
      <c r="C56" s="63" t="s">
        <v>27</v>
      </c>
      <c r="D56" s="63" t="s">
        <v>27</v>
      </c>
      <c r="E56" s="63" t="s">
        <v>24</v>
      </c>
      <c r="F56" s="63" t="s">
        <v>27</v>
      </c>
      <c r="G56" s="63" t="s">
        <v>27</v>
      </c>
      <c r="H56" s="63" t="s">
        <v>27</v>
      </c>
      <c r="I56" s="63" t="s">
        <v>24</v>
      </c>
      <c r="J56" s="63" t="s">
        <v>24</v>
      </c>
      <c r="K56" s="63" t="s">
        <v>24</v>
      </c>
      <c r="L56" s="63" t="s">
        <v>27</v>
      </c>
      <c r="M56" s="63" t="s">
        <v>27</v>
      </c>
      <c r="N56" s="63" t="s">
        <v>27</v>
      </c>
      <c r="O56" s="63" t="s">
        <v>27</v>
      </c>
      <c r="P56" s="63" t="s">
        <v>27</v>
      </c>
      <c r="Q56" s="63" t="s">
        <v>27</v>
      </c>
      <c r="R56" s="63" t="s">
        <v>27</v>
      </c>
      <c r="S56" s="63" t="s">
        <v>24</v>
      </c>
      <c r="T56" s="63" t="s">
        <v>24</v>
      </c>
      <c r="U56" s="63" t="s">
        <v>27</v>
      </c>
      <c r="V56" s="51"/>
      <c r="W56" s="51"/>
      <c r="X56" s="51"/>
      <c r="Y56" s="51"/>
      <c r="Z56" s="51"/>
    </row>
    <row r="57" spans="1:26" s="46" customFormat="1" ht="47.25">
      <c r="A57" s="75">
        <v>9</v>
      </c>
      <c r="B57" s="76" t="s">
        <v>102</v>
      </c>
      <c r="C57" s="77">
        <v>1</v>
      </c>
      <c r="D57" s="77">
        <f aca="true" t="shared" si="14" ref="D57:Z57">IF(AND(D58="Y",OR(D59="Y",D59="NA"),OR(D60="Y",D60="NA"),OR(D61="Y",D61="NA")),1,0)</f>
        <v>0</v>
      </c>
      <c r="E57" s="77">
        <f t="shared" si="14"/>
        <v>0</v>
      </c>
      <c r="F57" s="77">
        <f t="shared" si="14"/>
        <v>0</v>
      </c>
      <c r="G57" s="77">
        <f t="shared" si="14"/>
        <v>0</v>
      </c>
      <c r="H57" s="77">
        <f t="shared" si="14"/>
        <v>0</v>
      </c>
      <c r="I57" s="77">
        <f t="shared" si="14"/>
        <v>0</v>
      </c>
      <c r="J57" s="77">
        <f t="shared" si="14"/>
        <v>0</v>
      </c>
      <c r="K57" s="77">
        <f t="shared" si="14"/>
        <v>0</v>
      </c>
      <c r="L57" s="77">
        <f t="shared" si="14"/>
        <v>0</v>
      </c>
      <c r="M57" s="77">
        <f t="shared" si="14"/>
        <v>0</v>
      </c>
      <c r="N57" s="77">
        <f t="shared" si="14"/>
        <v>0</v>
      </c>
      <c r="O57" s="77">
        <f t="shared" si="14"/>
        <v>0</v>
      </c>
      <c r="P57" s="77">
        <f t="shared" si="14"/>
        <v>0</v>
      </c>
      <c r="Q57" s="77">
        <f t="shared" si="14"/>
        <v>0</v>
      </c>
      <c r="R57" s="77">
        <f t="shared" si="14"/>
        <v>1</v>
      </c>
      <c r="S57" s="77">
        <f t="shared" si="14"/>
        <v>0</v>
      </c>
      <c r="T57" s="77">
        <f t="shared" si="14"/>
        <v>0</v>
      </c>
      <c r="U57" s="77">
        <f t="shared" si="14"/>
        <v>0</v>
      </c>
      <c r="V57" s="51"/>
      <c r="W57" s="51"/>
      <c r="X57" s="51"/>
      <c r="Y57" s="51"/>
      <c r="Z57" s="51"/>
    </row>
    <row r="58" spans="1:26" s="46" customFormat="1" ht="119.25" customHeight="1">
      <c r="A58" s="61" t="s">
        <v>22</v>
      </c>
      <c r="B58" s="62" t="s">
        <v>103</v>
      </c>
      <c r="C58" s="63" t="s">
        <v>24</v>
      </c>
      <c r="D58" s="63" t="s">
        <v>24</v>
      </c>
      <c r="E58" s="63" t="s">
        <v>24</v>
      </c>
      <c r="F58" s="63" t="s">
        <v>24</v>
      </c>
      <c r="G58" s="63" t="s">
        <v>24</v>
      </c>
      <c r="H58" s="63" t="s">
        <v>24</v>
      </c>
      <c r="I58" s="63" t="s">
        <v>24</v>
      </c>
      <c r="J58" s="63" t="s">
        <v>24</v>
      </c>
      <c r="K58" s="63" t="s">
        <v>24</v>
      </c>
      <c r="L58" s="63" t="s">
        <v>24</v>
      </c>
      <c r="M58" s="63" t="s">
        <v>24</v>
      </c>
      <c r="N58" s="63" t="s">
        <v>24</v>
      </c>
      <c r="O58" s="63" t="s">
        <v>24</v>
      </c>
      <c r="P58" s="63" t="s">
        <v>24</v>
      </c>
      <c r="Q58" s="63" t="s">
        <v>24</v>
      </c>
      <c r="R58" s="63" t="s">
        <v>27</v>
      </c>
      <c r="S58" s="63" t="s">
        <v>24</v>
      </c>
      <c r="T58" s="63" t="s">
        <v>24</v>
      </c>
      <c r="U58" s="63" t="s">
        <v>24</v>
      </c>
      <c r="V58" s="51"/>
      <c r="W58" s="51"/>
      <c r="X58" s="51"/>
      <c r="Y58" s="51"/>
      <c r="Z58" s="51"/>
    </row>
    <row r="59" spans="1:26" s="46" customFormat="1" ht="46.5">
      <c r="A59" s="61" t="s">
        <v>25</v>
      </c>
      <c r="B59" s="62" t="s">
        <v>104</v>
      </c>
      <c r="C59" s="69" t="s">
        <v>69</v>
      </c>
      <c r="D59" s="69" t="s">
        <v>69</v>
      </c>
      <c r="E59" s="69" t="s">
        <v>69</v>
      </c>
      <c r="F59" s="69" t="s">
        <v>69</v>
      </c>
      <c r="G59" s="69" t="s">
        <v>69</v>
      </c>
      <c r="H59" s="69" t="s">
        <v>69</v>
      </c>
      <c r="I59" s="69" t="s">
        <v>69</v>
      </c>
      <c r="J59" s="69" t="s">
        <v>69</v>
      </c>
      <c r="K59" s="69" t="s">
        <v>69</v>
      </c>
      <c r="L59" s="69" t="s">
        <v>69</v>
      </c>
      <c r="M59" s="69" t="s">
        <v>69</v>
      </c>
      <c r="N59" s="69" t="s">
        <v>69</v>
      </c>
      <c r="O59" s="69" t="s">
        <v>69</v>
      </c>
      <c r="P59" s="69" t="s">
        <v>69</v>
      </c>
      <c r="Q59" s="69" t="s">
        <v>69</v>
      </c>
      <c r="R59" s="69" t="s">
        <v>69</v>
      </c>
      <c r="S59" s="69" t="s">
        <v>69</v>
      </c>
      <c r="T59" s="69" t="s">
        <v>69</v>
      </c>
      <c r="U59" s="69" t="s">
        <v>69</v>
      </c>
      <c r="V59" s="51"/>
      <c r="W59" s="51"/>
      <c r="X59" s="51"/>
      <c r="Y59" s="51"/>
      <c r="Z59" s="51"/>
    </row>
    <row r="60" spans="1:26" s="46" customFormat="1" ht="62.25">
      <c r="A60" s="64" t="s">
        <v>28</v>
      </c>
      <c r="B60" s="65" t="s">
        <v>105</v>
      </c>
      <c r="C60" s="69" t="s">
        <v>69</v>
      </c>
      <c r="D60" s="69" t="s">
        <v>69</v>
      </c>
      <c r="E60" s="69" t="s">
        <v>69</v>
      </c>
      <c r="F60" s="69" t="s">
        <v>69</v>
      </c>
      <c r="G60" s="69" t="s">
        <v>69</v>
      </c>
      <c r="H60" s="69" t="s">
        <v>69</v>
      </c>
      <c r="I60" s="69" t="s">
        <v>69</v>
      </c>
      <c r="J60" s="69" t="s">
        <v>69</v>
      </c>
      <c r="K60" s="69" t="s">
        <v>69</v>
      </c>
      <c r="L60" s="69" t="s">
        <v>69</v>
      </c>
      <c r="M60" s="69" t="s">
        <v>69</v>
      </c>
      <c r="N60" s="69" t="s">
        <v>69</v>
      </c>
      <c r="O60" s="69" t="s">
        <v>69</v>
      </c>
      <c r="P60" s="69" t="s">
        <v>69</v>
      </c>
      <c r="Q60" s="69" t="s">
        <v>69</v>
      </c>
      <c r="R60" s="69" t="s">
        <v>69</v>
      </c>
      <c r="S60" s="69" t="s">
        <v>69</v>
      </c>
      <c r="T60" s="69" t="s">
        <v>69</v>
      </c>
      <c r="U60" s="69" t="s">
        <v>69</v>
      </c>
      <c r="V60" s="51"/>
      <c r="W60" s="51"/>
      <c r="X60" s="51"/>
      <c r="Y60" s="51"/>
      <c r="Z60" s="51"/>
    </row>
    <row r="61" spans="1:26" s="46" customFormat="1" ht="47.25">
      <c r="A61" s="64" t="s">
        <v>30</v>
      </c>
      <c r="B61" s="65" t="s">
        <v>106</v>
      </c>
      <c r="C61" s="69" t="s">
        <v>69</v>
      </c>
      <c r="D61" s="69" t="s">
        <v>69</v>
      </c>
      <c r="E61" s="69" t="s">
        <v>69</v>
      </c>
      <c r="F61" s="69" t="s">
        <v>69</v>
      </c>
      <c r="G61" s="69" t="s">
        <v>69</v>
      </c>
      <c r="H61" s="69" t="s">
        <v>69</v>
      </c>
      <c r="I61" s="69" t="s">
        <v>69</v>
      </c>
      <c r="J61" s="69" t="s">
        <v>69</v>
      </c>
      <c r="K61" s="69" t="s">
        <v>69</v>
      </c>
      <c r="L61" s="69" t="s">
        <v>69</v>
      </c>
      <c r="M61" s="69" t="s">
        <v>69</v>
      </c>
      <c r="N61" s="69" t="s">
        <v>69</v>
      </c>
      <c r="O61" s="69" t="s">
        <v>69</v>
      </c>
      <c r="P61" s="69" t="s">
        <v>69</v>
      </c>
      <c r="Q61" s="69" t="s">
        <v>69</v>
      </c>
      <c r="R61" s="69" t="s">
        <v>69</v>
      </c>
      <c r="S61" s="69" t="s">
        <v>69</v>
      </c>
      <c r="T61" s="69" t="s">
        <v>69</v>
      </c>
      <c r="U61" s="69" t="s">
        <v>69</v>
      </c>
      <c r="V61" s="51"/>
      <c r="W61" s="51"/>
      <c r="X61" s="51"/>
      <c r="Y61" s="51"/>
      <c r="Z61" s="51"/>
    </row>
    <row r="62" spans="1:26" s="46" customFormat="1" ht="15.75">
      <c r="A62" s="58" t="s">
        <v>107</v>
      </c>
      <c r="B62" s="59" t="s">
        <v>108</v>
      </c>
      <c r="C62" s="60">
        <f aca="true" t="shared" si="15" ref="C62:Z62">IF(AND(OR(C63="Y",C63="NA"),OR(C64="Y",C64="NA"),OR(C65="Y",C65="NA")),1,0)</f>
        <v>1</v>
      </c>
      <c r="D62" s="60">
        <f t="shared" si="15"/>
        <v>1</v>
      </c>
      <c r="E62" s="60">
        <f t="shared" si="15"/>
        <v>1</v>
      </c>
      <c r="F62" s="60">
        <f t="shared" si="15"/>
        <v>1</v>
      </c>
      <c r="G62" s="60">
        <f t="shared" si="15"/>
        <v>1</v>
      </c>
      <c r="H62" s="60">
        <f t="shared" si="15"/>
        <v>1</v>
      </c>
      <c r="I62" s="60">
        <f t="shared" si="15"/>
        <v>1</v>
      </c>
      <c r="J62" s="60">
        <f t="shared" si="15"/>
        <v>1</v>
      </c>
      <c r="K62" s="60">
        <f t="shared" si="15"/>
        <v>1</v>
      </c>
      <c r="L62" s="60">
        <f t="shared" si="15"/>
        <v>1</v>
      </c>
      <c r="M62" s="60">
        <f t="shared" si="15"/>
        <v>1</v>
      </c>
      <c r="N62" s="60">
        <f t="shared" si="15"/>
        <v>1</v>
      </c>
      <c r="O62" s="60">
        <f t="shared" si="15"/>
        <v>1</v>
      </c>
      <c r="P62" s="60">
        <f t="shared" si="15"/>
        <v>1</v>
      </c>
      <c r="Q62" s="60">
        <f t="shared" si="15"/>
        <v>0</v>
      </c>
      <c r="R62" s="60">
        <f t="shared" si="15"/>
        <v>1</v>
      </c>
      <c r="S62" s="60">
        <f t="shared" si="15"/>
        <v>1</v>
      </c>
      <c r="T62" s="60">
        <f t="shared" si="15"/>
        <v>1</v>
      </c>
      <c r="U62" s="60">
        <f t="shared" si="15"/>
        <v>1</v>
      </c>
      <c r="V62" s="51"/>
      <c r="W62" s="51"/>
      <c r="X62" s="51"/>
      <c r="Y62" s="51"/>
      <c r="Z62" s="51"/>
    </row>
    <row r="63" spans="1:26" s="46" customFormat="1" ht="78">
      <c r="A63" s="61" t="s">
        <v>22</v>
      </c>
      <c r="B63" s="62" t="s">
        <v>109</v>
      </c>
      <c r="C63" s="69" t="s">
        <v>27</v>
      </c>
      <c r="D63" s="69" t="s">
        <v>27</v>
      </c>
      <c r="E63" s="69" t="s">
        <v>27</v>
      </c>
      <c r="F63" s="69" t="s">
        <v>27</v>
      </c>
      <c r="G63" s="69" t="s">
        <v>27</v>
      </c>
      <c r="H63" s="69" t="s">
        <v>27</v>
      </c>
      <c r="I63" s="69" t="s">
        <v>27</v>
      </c>
      <c r="J63" s="69" t="s">
        <v>27</v>
      </c>
      <c r="K63" s="69" t="s">
        <v>27</v>
      </c>
      <c r="L63" s="69" t="s">
        <v>27</v>
      </c>
      <c r="M63" s="69" t="s">
        <v>27</v>
      </c>
      <c r="N63" s="69" t="s">
        <v>27</v>
      </c>
      <c r="O63" s="69" t="s">
        <v>27</v>
      </c>
      <c r="P63" s="69" t="s">
        <v>27</v>
      </c>
      <c r="Q63" s="69" t="s">
        <v>27</v>
      </c>
      <c r="R63" s="69" t="s">
        <v>27</v>
      </c>
      <c r="S63" s="69" t="s">
        <v>27</v>
      </c>
      <c r="T63" s="69" t="s">
        <v>27</v>
      </c>
      <c r="U63" s="69" t="s">
        <v>27</v>
      </c>
      <c r="V63" s="51"/>
      <c r="W63" s="51"/>
      <c r="X63" s="51"/>
      <c r="Y63" s="51"/>
      <c r="Z63" s="51"/>
    </row>
    <row r="64" spans="1:26" s="46" customFormat="1" ht="46.5">
      <c r="A64" s="64" t="s">
        <v>25</v>
      </c>
      <c r="B64" s="65" t="s">
        <v>110</v>
      </c>
      <c r="C64" s="69" t="s">
        <v>27</v>
      </c>
      <c r="D64" s="69" t="s">
        <v>69</v>
      </c>
      <c r="E64" s="69" t="s">
        <v>69</v>
      </c>
      <c r="F64" s="69" t="s">
        <v>69</v>
      </c>
      <c r="G64" s="69" t="s">
        <v>27</v>
      </c>
      <c r="H64" s="69" t="s">
        <v>27</v>
      </c>
      <c r="I64" s="69" t="s">
        <v>69</v>
      </c>
      <c r="J64" s="69" t="s">
        <v>69</v>
      </c>
      <c r="K64" s="69" t="s">
        <v>69</v>
      </c>
      <c r="L64" s="69" t="s">
        <v>69</v>
      </c>
      <c r="M64" s="69" t="s">
        <v>27</v>
      </c>
      <c r="N64" s="69" t="s">
        <v>27</v>
      </c>
      <c r="O64" s="69" t="s">
        <v>69</v>
      </c>
      <c r="P64" s="69" t="s">
        <v>27</v>
      </c>
      <c r="Q64" s="69" t="s">
        <v>24</v>
      </c>
      <c r="R64" s="69" t="s">
        <v>27</v>
      </c>
      <c r="S64" s="69" t="s">
        <v>69</v>
      </c>
      <c r="T64" s="69" t="s">
        <v>69</v>
      </c>
      <c r="U64" s="69" t="s">
        <v>69</v>
      </c>
      <c r="V64" s="51"/>
      <c r="W64" s="51"/>
      <c r="X64" s="51"/>
      <c r="Y64" s="51"/>
      <c r="Z64" s="51"/>
    </row>
    <row r="65" spans="1:26" s="46" customFormat="1" ht="47.25">
      <c r="A65" s="64" t="s">
        <v>28</v>
      </c>
      <c r="B65" s="65" t="s">
        <v>111</v>
      </c>
      <c r="C65" s="69" t="s">
        <v>27</v>
      </c>
      <c r="D65" s="69" t="s">
        <v>69</v>
      </c>
      <c r="E65" s="69" t="s">
        <v>69</v>
      </c>
      <c r="F65" s="69" t="s">
        <v>69</v>
      </c>
      <c r="G65" s="69" t="s">
        <v>27</v>
      </c>
      <c r="H65" s="69" t="s">
        <v>27</v>
      </c>
      <c r="I65" s="69" t="s">
        <v>69</v>
      </c>
      <c r="J65" s="69" t="s">
        <v>69</v>
      </c>
      <c r="K65" s="69" t="s">
        <v>69</v>
      </c>
      <c r="L65" s="69" t="s">
        <v>69</v>
      </c>
      <c r="M65" s="69" t="s">
        <v>27</v>
      </c>
      <c r="N65" s="69" t="s">
        <v>27</v>
      </c>
      <c r="O65" s="69" t="s">
        <v>69</v>
      </c>
      <c r="P65" s="69" t="s">
        <v>27</v>
      </c>
      <c r="Q65" s="69" t="s">
        <v>69</v>
      </c>
      <c r="R65" s="69" t="s">
        <v>27</v>
      </c>
      <c r="S65" s="69" t="s">
        <v>69</v>
      </c>
      <c r="T65" s="69" t="s">
        <v>69</v>
      </c>
      <c r="U65" s="69" t="s">
        <v>69</v>
      </c>
      <c r="V65" s="51"/>
      <c r="W65" s="51"/>
      <c r="X65" s="51"/>
      <c r="Y65" s="51"/>
      <c r="Z65" s="51"/>
    </row>
    <row r="66" spans="1:26" s="46" customFormat="1" ht="31.5">
      <c r="A66" s="68" t="s">
        <v>112</v>
      </c>
      <c r="B66" s="59" t="s">
        <v>113</v>
      </c>
      <c r="C66" s="60">
        <f aca="true" t="shared" si="16" ref="C66:Z66">IF(AND(C67="Y",OR(C68="Y",C68="NA"),OR(C69="Y",C69="NA"),C70="Y",OR(C71="Y",C71="NA"),C72="Y"),1,0)</f>
        <v>1</v>
      </c>
      <c r="D66" s="60">
        <f t="shared" si="16"/>
        <v>1</v>
      </c>
      <c r="E66" s="60">
        <f t="shared" si="16"/>
        <v>1</v>
      </c>
      <c r="F66" s="60">
        <f t="shared" si="16"/>
        <v>0</v>
      </c>
      <c r="G66" s="60">
        <f t="shared" si="16"/>
        <v>0</v>
      </c>
      <c r="H66" s="60">
        <f t="shared" si="16"/>
        <v>1</v>
      </c>
      <c r="I66" s="60">
        <f t="shared" si="16"/>
        <v>1</v>
      </c>
      <c r="J66" s="60">
        <f t="shared" si="16"/>
        <v>1</v>
      </c>
      <c r="K66" s="60">
        <f t="shared" si="16"/>
        <v>1</v>
      </c>
      <c r="L66" s="60">
        <f t="shared" si="16"/>
        <v>1</v>
      </c>
      <c r="M66" s="60">
        <f t="shared" si="16"/>
        <v>1</v>
      </c>
      <c r="N66" s="60">
        <f t="shared" si="16"/>
        <v>0</v>
      </c>
      <c r="O66" s="60">
        <f t="shared" si="16"/>
        <v>1</v>
      </c>
      <c r="P66" s="60">
        <f t="shared" si="16"/>
        <v>1</v>
      </c>
      <c r="Q66" s="60">
        <f t="shared" si="16"/>
        <v>1</v>
      </c>
      <c r="R66" s="60">
        <f t="shared" si="16"/>
        <v>0</v>
      </c>
      <c r="S66" s="60">
        <f t="shared" si="16"/>
        <v>0</v>
      </c>
      <c r="T66" s="60">
        <f t="shared" si="16"/>
        <v>1</v>
      </c>
      <c r="U66" s="60">
        <f t="shared" si="16"/>
        <v>1</v>
      </c>
      <c r="V66" s="51"/>
      <c r="W66" s="51"/>
      <c r="X66" s="51"/>
      <c r="Y66" s="51"/>
      <c r="Z66" s="51"/>
    </row>
    <row r="67" spans="1:26" s="46" customFormat="1" ht="46.5">
      <c r="A67" s="61" t="s">
        <v>22</v>
      </c>
      <c r="B67" s="62" t="s">
        <v>114</v>
      </c>
      <c r="C67" s="63" t="s">
        <v>27</v>
      </c>
      <c r="D67" s="63" t="s">
        <v>27</v>
      </c>
      <c r="E67" s="63" t="s">
        <v>27</v>
      </c>
      <c r="F67" s="63" t="s">
        <v>27</v>
      </c>
      <c r="G67" s="63" t="s">
        <v>27</v>
      </c>
      <c r="H67" s="63" t="s">
        <v>27</v>
      </c>
      <c r="I67" s="63" t="s">
        <v>27</v>
      </c>
      <c r="J67" s="63" t="s">
        <v>27</v>
      </c>
      <c r="K67" s="63" t="s">
        <v>27</v>
      </c>
      <c r="L67" s="63" t="s">
        <v>27</v>
      </c>
      <c r="M67" s="63" t="s">
        <v>27</v>
      </c>
      <c r="N67" s="63" t="s">
        <v>27</v>
      </c>
      <c r="O67" s="63" t="s">
        <v>27</v>
      </c>
      <c r="P67" s="63" t="s">
        <v>27</v>
      </c>
      <c r="Q67" s="63" t="s">
        <v>27</v>
      </c>
      <c r="R67" s="63" t="s">
        <v>27</v>
      </c>
      <c r="S67" s="63" t="s">
        <v>27</v>
      </c>
      <c r="T67" s="63" t="s">
        <v>27</v>
      </c>
      <c r="U67" s="63" t="s">
        <v>27</v>
      </c>
      <c r="V67" s="51"/>
      <c r="W67" s="51"/>
      <c r="X67" s="51"/>
      <c r="Y67" s="51"/>
      <c r="Z67" s="51"/>
    </row>
    <row r="68" spans="1:26" s="46" customFormat="1" ht="108.75">
      <c r="A68" s="64" t="s">
        <v>25</v>
      </c>
      <c r="B68" s="65" t="s">
        <v>115</v>
      </c>
      <c r="C68" s="69" t="s">
        <v>27</v>
      </c>
      <c r="D68" s="69" t="s">
        <v>27</v>
      </c>
      <c r="E68" s="69" t="s">
        <v>27</v>
      </c>
      <c r="F68" s="69" t="s">
        <v>27</v>
      </c>
      <c r="G68" s="69" t="s">
        <v>27</v>
      </c>
      <c r="H68" s="69" t="s">
        <v>27</v>
      </c>
      <c r="I68" s="69" t="s">
        <v>27</v>
      </c>
      <c r="J68" s="69" t="s">
        <v>27</v>
      </c>
      <c r="K68" s="69" t="s">
        <v>27</v>
      </c>
      <c r="L68" s="69" t="s">
        <v>27</v>
      </c>
      <c r="M68" s="69" t="s">
        <v>27</v>
      </c>
      <c r="N68" s="69" t="s">
        <v>27</v>
      </c>
      <c r="O68" s="69" t="s">
        <v>27</v>
      </c>
      <c r="P68" s="69" t="s">
        <v>27</v>
      </c>
      <c r="Q68" s="69" t="s">
        <v>27</v>
      </c>
      <c r="R68" s="69" t="s">
        <v>27</v>
      </c>
      <c r="S68" s="69" t="s">
        <v>27</v>
      </c>
      <c r="T68" s="69" t="s">
        <v>27</v>
      </c>
      <c r="U68" s="69" t="s">
        <v>27</v>
      </c>
      <c r="V68" s="51"/>
      <c r="W68" s="51"/>
      <c r="X68" s="51"/>
      <c r="Y68" s="51"/>
      <c r="Z68" s="51"/>
    </row>
    <row r="69" spans="1:26" s="46" customFormat="1" ht="140.25">
      <c r="A69" s="64" t="s">
        <v>28</v>
      </c>
      <c r="B69" s="65" t="s">
        <v>116</v>
      </c>
      <c r="C69" s="69" t="s">
        <v>27</v>
      </c>
      <c r="D69" s="69" t="s">
        <v>27</v>
      </c>
      <c r="E69" s="69" t="s">
        <v>27</v>
      </c>
      <c r="F69" s="69" t="s">
        <v>27</v>
      </c>
      <c r="G69" s="69" t="s">
        <v>27</v>
      </c>
      <c r="H69" s="69" t="s">
        <v>27</v>
      </c>
      <c r="I69" s="69" t="s">
        <v>27</v>
      </c>
      <c r="J69" s="69" t="s">
        <v>27</v>
      </c>
      <c r="K69" s="69" t="s">
        <v>27</v>
      </c>
      <c r="L69" s="69" t="s">
        <v>27</v>
      </c>
      <c r="M69" s="69" t="s">
        <v>27</v>
      </c>
      <c r="N69" s="69" t="s">
        <v>27</v>
      </c>
      <c r="O69" s="69" t="s">
        <v>27</v>
      </c>
      <c r="P69" s="69" t="s">
        <v>27</v>
      </c>
      <c r="Q69" s="69" t="s">
        <v>27</v>
      </c>
      <c r="R69" s="69" t="s">
        <v>27</v>
      </c>
      <c r="S69" s="69" t="s">
        <v>27</v>
      </c>
      <c r="T69" s="69" t="s">
        <v>27</v>
      </c>
      <c r="U69" s="69" t="s">
        <v>27</v>
      </c>
      <c r="V69" s="51"/>
      <c r="W69" s="51"/>
      <c r="X69" s="51"/>
      <c r="Y69" s="51"/>
      <c r="Z69" s="51"/>
    </row>
    <row r="70" spans="1:26" s="46" customFormat="1" ht="78">
      <c r="A70" s="64" t="s">
        <v>30</v>
      </c>
      <c r="B70" s="65" t="s">
        <v>117</v>
      </c>
      <c r="C70" s="63" t="s">
        <v>27</v>
      </c>
      <c r="D70" s="63" t="s">
        <v>27</v>
      </c>
      <c r="E70" s="63" t="s">
        <v>27</v>
      </c>
      <c r="F70" s="63" t="s">
        <v>27</v>
      </c>
      <c r="G70" s="63" t="s">
        <v>27</v>
      </c>
      <c r="H70" s="63" t="s">
        <v>27</v>
      </c>
      <c r="I70" s="63" t="s">
        <v>27</v>
      </c>
      <c r="J70" s="63" t="s">
        <v>27</v>
      </c>
      <c r="K70" s="63" t="s">
        <v>27</v>
      </c>
      <c r="L70" s="63" t="s">
        <v>27</v>
      </c>
      <c r="M70" s="63" t="s">
        <v>27</v>
      </c>
      <c r="N70" s="63" t="s">
        <v>27</v>
      </c>
      <c r="O70" s="63" t="s">
        <v>27</v>
      </c>
      <c r="P70" s="63" t="s">
        <v>27</v>
      </c>
      <c r="Q70" s="63" t="s">
        <v>27</v>
      </c>
      <c r="R70" s="63" t="s">
        <v>27</v>
      </c>
      <c r="S70" s="63" t="s">
        <v>27</v>
      </c>
      <c r="T70" s="63" t="s">
        <v>27</v>
      </c>
      <c r="U70" s="63" t="s">
        <v>27</v>
      </c>
      <c r="V70" s="51"/>
      <c r="W70" s="51"/>
      <c r="X70" s="51"/>
      <c r="Y70" s="51"/>
      <c r="Z70" s="51"/>
    </row>
    <row r="71" spans="1:26" s="46" customFormat="1" ht="46.5">
      <c r="A71" s="64" t="s">
        <v>37</v>
      </c>
      <c r="B71" s="65" t="s">
        <v>118</v>
      </c>
      <c r="C71" s="69" t="s">
        <v>69</v>
      </c>
      <c r="D71" s="69" t="s">
        <v>27</v>
      </c>
      <c r="E71" s="69" t="s">
        <v>69</v>
      </c>
      <c r="F71" s="69" t="s">
        <v>27</v>
      </c>
      <c r="G71" s="69" t="s">
        <v>69</v>
      </c>
      <c r="H71" s="69" t="s">
        <v>69</v>
      </c>
      <c r="I71" s="69" t="s">
        <v>69</v>
      </c>
      <c r="J71" s="69" t="s">
        <v>69</v>
      </c>
      <c r="K71" s="69" t="s">
        <v>69</v>
      </c>
      <c r="L71" s="69" t="s">
        <v>27</v>
      </c>
      <c r="M71" s="69" t="s">
        <v>69</v>
      </c>
      <c r="N71" s="69" t="s">
        <v>69</v>
      </c>
      <c r="O71" s="69" t="s">
        <v>69</v>
      </c>
      <c r="P71" s="69" t="s">
        <v>69</v>
      </c>
      <c r="Q71" s="69" t="s">
        <v>69</v>
      </c>
      <c r="R71" s="69" t="s">
        <v>24</v>
      </c>
      <c r="S71" s="69" t="s">
        <v>69</v>
      </c>
      <c r="T71" s="69" t="s">
        <v>69</v>
      </c>
      <c r="U71" s="69" t="s">
        <v>69</v>
      </c>
      <c r="V71" s="51"/>
      <c r="W71" s="51"/>
      <c r="X71" s="51"/>
      <c r="Y71" s="51"/>
      <c r="Z71" s="51"/>
    </row>
    <row r="72" spans="1:26" s="46" customFormat="1" ht="63">
      <c r="A72" s="66" t="s">
        <v>39</v>
      </c>
      <c r="B72" s="67" t="s">
        <v>119</v>
      </c>
      <c r="C72" s="78" t="s">
        <v>27</v>
      </c>
      <c r="D72" s="78" t="s">
        <v>27</v>
      </c>
      <c r="E72" s="78" t="s">
        <v>27</v>
      </c>
      <c r="F72" s="78" t="s">
        <v>24</v>
      </c>
      <c r="G72" s="78" t="s">
        <v>24</v>
      </c>
      <c r="H72" s="78" t="s">
        <v>27</v>
      </c>
      <c r="I72" s="78" t="s">
        <v>27</v>
      </c>
      <c r="J72" s="78" t="s">
        <v>27</v>
      </c>
      <c r="K72" s="78" t="s">
        <v>27</v>
      </c>
      <c r="L72" s="78" t="s">
        <v>27</v>
      </c>
      <c r="M72" s="78" t="s">
        <v>27</v>
      </c>
      <c r="N72" s="78" t="s">
        <v>24</v>
      </c>
      <c r="O72" s="78" t="s">
        <v>27</v>
      </c>
      <c r="P72" s="78" t="s">
        <v>27</v>
      </c>
      <c r="Q72" s="78" t="s">
        <v>27</v>
      </c>
      <c r="R72" s="78" t="s">
        <v>27</v>
      </c>
      <c r="S72" s="78" t="s">
        <v>24</v>
      </c>
      <c r="T72" s="78" t="s">
        <v>27</v>
      </c>
      <c r="U72" s="78" t="s">
        <v>27</v>
      </c>
      <c r="V72" s="51"/>
      <c r="W72" s="51"/>
      <c r="X72" s="51"/>
      <c r="Y72" s="51"/>
      <c r="Z72" s="51"/>
    </row>
    <row r="73" spans="1:26" s="46" customFormat="1" ht="15.75">
      <c r="A73" s="68" t="s">
        <v>120</v>
      </c>
      <c r="B73" s="59" t="s">
        <v>121</v>
      </c>
      <c r="C73" s="60" t="s">
        <v>80</v>
      </c>
      <c r="D73" s="60" t="s">
        <v>80</v>
      </c>
      <c r="E73" s="60" t="s">
        <v>80</v>
      </c>
      <c r="F73" s="60" t="s">
        <v>80</v>
      </c>
      <c r="G73" s="60" t="s">
        <v>80</v>
      </c>
      <c r="H73" s="60" t="s">
        <v>80</v>
      </c>
      <c r="I73" s="60" t="s">
        <v>80</v>
      </c>
      <c r="J73" s="60" t="s">
        <v>80</v>
      </c>
      <c r="K73" s="60" t="s">
        <v>80</v>
      </c>
      <c r="L73" s="60" t="s">
        <v>80</v>
      </c>
      <c r="M73" s="60" t="s">
        <v>80</v>
      </c>
      <c r="N73" s="60" t="s">
        <v>80</v>
      </c>
      <c r="O73" s="60" t="s">
        <v>80</v>
      </c>
      <c r="P73" s="60" t="s">
        <v>80</v>
      </c>
      <c r="Q73" s="60" t="s">
        <v>80</v>
      </c>
      <c r="R73" s="60" t="s">
        <v>80</v>
      </c>
      <c r="S73" s="60" t="s">
        <v>80</v>
      </c>
      <c r="T73" s="60" t="s">
        <v>80</v>
      </c>
      <c r="U73" s="60" t="s">
        <v>80</v>
      </c>
      <c r="V73" s="51"/>
      <c r="W73" s="51"/>
      <c r="X73" s="51"/>
      <c r="Y73" s="51"/>
      <c r="Z73" s="51"/>
    </row>
    <row r="74" spans="1:26" s="46" customFormat="1" ht="63">
      <c r="A74" s="68" t="s">
        <v>122</v>
      </c>
      <c r="B74" s="59" t="s">
        <v>123</v>
      </c>
      <c r="C74" s="60">
        <f aca="true" t="shared" si="17" ref="C74:Z74">IF(AND(C75="Y",C76="Y"),1,0)</f>
        <v>1</v>
      </c>
      <c r="D74" s="60">
        <f t="shared" si="17"/>
        <v>0</v>
      </c>
      <c r="E74" s="60">
        <f t="shared" si="17"/>
        <v>0</v>
      </c>
      <c r="F74" s="60">
        <f t="shared" si="17"/>
        <v>0</v>
      </c>
      <c r="G74" s="60">
        <f t="shared" si="17"/>
        <v>0</v>
      </c>
      <c r="H74" s="60">
        <f t="shared" si="17"/>
        <v>1</v>
      </c>
      <c r="I74" s="60">
        <f t="shared" si="17"/>
        <v>0</v>
      </c>
      <c r="J74" s="60">
        <f t="shared" si="17"/>
        <v>0</v>
      </c>
      <c r="K74" s="60">
        <f t="shared" si="17"/>
        <v>0</v>
      </c>
      <c r="L74" s="60">
        <f t="shared" si="17"/>
        <v>1</v>
      </c>
      <c r="M74" s="60">
        <f t="shared" si="17"/>
        <v>1</v>
      </c>
      <c r="N74" s="60">
        <f t="shared" si="17"/>
        <v>0</v>
      </c>
      <c r="O74" s="60">
        <f t="shared" si="17"/>
        <v>1</v>
      </c>
      <c r="P74" s="60">
        <f t="shared" si="17"/>
        <v>0</v>
      </c>
      <c r="Q74" s="60">
        <f t="shared" si="17"/>
        <v>0</v>
      </c>
      <c r="R74" s="60">
        <f t="shared" si="17"/>
        <v>0</v>
      </c>
      <c r="S74" s="60">
        <f t="shared" si="17"/>
        <v>0</v>
      </c>
      <c r="T74" s="60">
        <f t="shared" si="17"/>
        <v>1</v>
      </c>
      <c r="U74" s="60">
        <f t="shared" si="17"/>
        <v>1</v>
      </c>
      <c r="V74" s="51"/>
      <c r="W74" s="51"/>
      <c r="X74" s="51"/>
      <c r="Y74" s="51"/>
      <c r="Z74" s="51"/>
    </row>
    <row r="75" spans="1:26" s="46" customFormat="1" ht="30.75">
      <c r="A75" s="61" t="s">
        <v>22</v>
      </c>
      <c r="B75" s="62" t="s">
        <v>124</v>
      </c>
      <c r="C75" s="63" t="s">
        <v>27</v>
      </c>
      <c r="D75" s="63" t="s">
        <v>27</v>
      </c>
      <c r="E75" s="63" t="s">
        <v>27</v>
      </c>
      <c r="F75" s="63" t="s">
        <v>27</v>
      </c>
      <c r="G75" s="63" t="s">
        <v>27</v>
      </c>
      <c r="H75" s="63" t="s">
        <v>27</v>
      </c>
      <c r="I75" s="63" t="s">
        <v>27</v>
      </c>
      <c r="J75" s="63" t="s">
        <v>27</v>
      </c>
      <c r="K75" s="63" t="s">
        <v>27</v>
      </c>
      <c r="L75" s="63" t="s">
        <v>27</v>
      </c>
      <c r="M75" s="63" t="s">
        <v>27</v>
      </c>
      <c r="N75" s="63" t="s">
        <v>27</v>
      </c>
      <c r="O75" s="63" t="s">
        <v>27</v>
      </c>
      <c r="P75" s="63" t="s">
        <v>27</v>
      </c>
      <c r="Q75" s="63" t="s">
        <v>27</v>
      </c>
      <c r="R75" s="63" t="s">
        <v>27</v>
      </c>
      <c r="S75" s="63" t="s">
        <v>27</v>
      </c>
      <c r="T75" s="63" t="s">
        <v>27</v>
      </c>
      <c r="U75" s="63" t="s">
        <v>27</v>
      </c>
      <c r="V75" s="51"/>
      <c r="W75" s="51"/>
      <c r="X75" s="51"/>
      <c r="Y75" s="51"/>
      <c r="Z75" s="51"/>
    </row>
    <row r="76" spans="1:26" s="46" customFormat="1" ht="46.5">
      <c r="A76" s="64" t="s">
        <v>25</v>
      </c>
      <c r="B76" s="65" t="s">
        <v>125</v>
      </c>
      <c r="C76" s="63" t="s">
        <v>27</v>
      </c>
      <c r="D76" s="63" t="s">
        <v>24</v>
      </c>
      <c r="E76" s="63" t="s">
        <v>24</v>
      </c>
      <c r="F76" s="63" t="s">
        <v>24</v>
      </c>
      <c r="G76" s="63" t="s">
        <v>24</v>
      </c>
      <c r="H76" s="63" t="s">
        <v>27</v>
      </c>
      <c r="I76" s="63" t="s">
        <v>24</v>
      </c>
      <c r="J76" s="63" t="s">
        <v>24</v>
      </c>
      <c r="K76" s="63" t="s">
        <v>24</v>
      </c>
      <c r="L76" s="63" t="s">
        <v>27</v>
      </c>
      <c r="M76" s="63" t="s">
        <v>27</v>
      </c>
      <c r="N76" s="63" t="s">
        <v>24</v>
      </c>
      <c r="O76" s="63" t="s">
        <v>27</v>
      </c>
      <c r="P76" s="63" t="s">
        <v>24</v>
      </c>
      <c r="Q76" s="63" t="s">
        <v>24</v>
      </c>
      <c r="R76" s="63" t="s">
        <v>24</v>
      </c>
      <c r="S76" s="63" t="s">
        <v>24</v>
      </c>
      <c r="T76" s="63" t="s">
        <v>27</v>
      </c>
      <c r="U76" s="63" t="s">
        <v>27</v>
      </c>
      <c r="V76" s="51"/>
      <c r="W76" s="51"/>
      <c r="X76" s="51"/>
      <c r="Y76" s="51"/>
      <c r="Z76" s="51"/>
    </row>
    <row r="77" spans="1:26" s="46" customFormat="1" ht="63">
      <c r="A77" s="66" t="s">
        <v>28</v>
      </c>
      <c r="B77" s="67" t="s">
        <v>126</v>
      </c>
      <c r="C77" s="63" t="s">
        <v>27</v>
      </c>
      <c r="D77" s="63" t="s">
        <v>27</v>
      </c>
      <c r="E77" s="63" t="s">
        <v>27</v>
      </c>
      <c r="F77" s="63" t="s">
        <v>27</v>
      </c>
      <c r="G77" s="63" t="s">
        <v>27</v>
      </c>
      <c r="H77" s="63" t="s">
        <v>27</v>
      </c>
      <c r="I77" s="63" t="s">
        <v>27</v>
      </c>
      <c r="J77" s="63" t="s">
        <v>27</v>
      </c>
      <c r="K77" s="63" t="s">
        <v>27</v>
      </c>
      <c r="L77" s="63" t="s">
        <v>27</v>
      </c>
      <c r="M77" s="63" t="s">
        <v>27</v>
      </c>
      <c r="N77" s="63" t="s">
        <v>27</v>
      </c>
      <c r="O77" s="63" t="s">
        <v>27</v>
      </c>
      <c r="P77" s="63" t="s">
        <v>27</v>
      </c>
      <c r="Q77" s="63" t="s">
        <v>27</v>
      </c>
      <c r="R77" s="63" t="s">
        <v>27</v>
      </c>
      <c r="S77" s="63" t="s">
        <v>24</v>
      </c>
      <c r="T77" s="63" t="s">
        <v>27</v>
      </c>
      <c r="U77" s="63" t="s">
        <v>27</v>
      </c>
      <c r="V77" s="51"/>
      <c r="W77" s="51"/>
      <c r="X77" s="51"/>
      <c r="Y77" s="51"/>
      <c r="Z77" s="51"/>
    </row>
    <row r="78" spans="1:26" s="46" customFormat="1" ht="31.5">
      <c r="A78" s="68" t="s">
        <v>127</v>
      </c>
      <c r="B78" s="59" t="s">
        <v>128</v>
      </c>
      <c r="C78" s="60" t="s">
        <v>80</v>
      </c>
      <c r="D78" s="60" t="s">
        <v>80</v>
      </c>
      <c r="E78" s="60" t="s">
        <v>80</v>
      </c>
      <c r="F78" s="60" t="s">
        <v>80</v>
      </c>
      <c r="G78" s="60" t="s">
        <v>80</v>
      </c>
      <c r="H78" s="60" t="s">
        <v>80</v>
      </c>
      <c r="I78" s="60" t="s">
        <v>80</v>
      </c>
      <c r="J78" s="60" t="s">
        <v>80</v>
      </c>
      <c r="K78" s="60" t="s">
        <v>80</v>
      </c>
      <c r="L78" s="60" t="s">
        <v>80</v>
      </c>
      <c r="M78" s="60" t="s">
        <v>80</v>
      </c>
      <c r="N78" s="60" t="s">
        <v>80</v>
      </c>
      <c r="O78" s="60" t="s">
        <v>80</v>
      </c>
      <c r="P78" s="60" t="s">
        <v>80</v>
      </c>
      <c r="Q78" s="60" t="s">
        <v>80</v>
      </c>
      <c r="R78" s="60" t="s">
        <v>80</v>
      </c>
      <c r="S78" s="60" t="s">
        <v>80</v>
      </c>
      <c r="T78" s="60" t="s">
        <v>80</v>
      </c>
      <c r="U78" s="60" t="s">
        <v>80</v>
      </c>
      <c r="V78" s="51"/>
      <c r="W78" s="51"/>
      <c r="X78" s="51"/>
      <c r="Y78" s="51"/>
      <c r="Z78" s="51"/>
    </row>
    <row r="79" spans="1:26" s="46" customFormat="1" ht="31.5">
      <c r="A79" s="68">
        <v>11</v>
      </c>
      <c r="B79" s="59" t="s">
        <v>129</v>
      </c>
      <c r="C79" s="60">
        <f aca="true" t="shared" si="18" ref="C79:Z79">IF(C80="Y",1,(IF(C80="NA","Not applicable",0)))</f>
        <v>1</v>
      </c>
      <c r="D79" s="60">
        <f t="shared" si="18"/>
        <v>1</v>
      </c>
      <c r="E79" s="60" t="str">
        <f t="shared" si="18"/>
        <v>Not applicable</v>
      </c>
      <c r="F79" s="60">
        <f t="shared" si="18"/>
        <v>0</v>
      </c>
      <c r="G79" s="60">
        <f t="shared" si="18"/>
        <v>0</v>
      </c>
      <c r="H79" s="60">
        <f t="shared" si="18"/>
        <v>1</v>
      </c>
      <c r="I79" s="60" t="str">
        <f t="shared" si="18"/>
        <v>Not applicable</v>
      </c>
      <c r="J79" s="60" t="str">
        <f t="shared" si="18"/>
        <v>Not applicable</v>
      </c>
      <c r="K79" s="60">
        <f t="shared" si="18"/>
        <v>0</v>
      </c>
      <c r="L79" s="60">
        <f t="shared" si="18"/>
        <v>1</v>
      </c>
      <c r="M79" s="60">
        <f t="shared" si="18"/>
        <v>1</v>
      </c>
      <c r="N79" s="60">
        <f t="shared" si="18"/>
        <v>1</v>
      </c>
      <c r="O79" s="60">
        <f t="shared" si="18"/>
        <v>1</v>
      </c>
      <c r="P79" s="60">
        <f t="shared" si="18"/>
        <v>1</v>
      </c>
      <c r="Q79" s="60" t="str">
        <f t="shared" si="18"/>
        <v>Not applicable</v>
      </c>
      <c r="R79" s="60">
        <f t="shared" si="18"/>
        <v>1</v>
      </c>
      <c r="S79" s="60">
        <f t="shared" si="18"/>
        <v>1</v>
      </c>
      <c r="T79" s="60">
        <f t="shared" si="18"/>
        <v>1</v>
      </c>
      <c r="U79" s="60">
        <f t="shared" si="18"/>
        <v>1</v>
      </c>
      <c r="V79" s="51"/>
      <c r="W79" s="51"/>
      <c r="X79" s="51"/>
      <c r="Y79" s="51"/>
      <c r="Z79" s="51"/>
    </row>
    <row r="80" spans="1:26" s="46" customFormat="1" ht="78.75">
      <c r="A80" s="61" t="s">
        <v>22</v>
      </c>
      <c r="B80" s="62" t="s">
        <v>130</v>
      </c>
      <c r="C80" s="69" t="s">
        <v>27</v>
      </c>
      <c r="D80" s="69" t="s">
        <v>27</v>
      </c>
      <c r="E80" s="69" t="s">
        <v>69</v>
      </c>
      <c r="F80" s="69" t="s">
        <v>24</v>
      </c>
      <c r="G80" s="69" t="s">
        <v>24</v>
      </c>
      <c r="H80" s="69" t="s">
        <v>27</v>
      </c>
      <c r="I80" s="69" t="s">
        <v>69</v>
      </c>
      <c r="J80" s="69" t="s">
        <v>69</v>
      </c>
      <c r="K80" s="69" t="s">
        <v>24</v>
      </c>
      <c r="L80" s="69" t="s">
        <v>27</v>
      </c>
      <c r="M80" s="69" t="s">
        <v>27</v>
      </c>
      <c r="N80" s="69" t="s">
        <v>27</v>
      </c>
      <c r="O80" s="69" t="s">
        <v>27</v>
      </c>
      <c r="P80" s="69" t="s">
        <v>27</v>
      </c>
      <c r="Q80" s="69" t="s">
        <v>69</v>
      </c>
      <c r="R80" s="69" t="s">
        <v>27</v>
      </c>
      <c r="S80" s="69" t="s">
        <v>27</v>
      </c>
      <c r="T80" s="69" t="s">
        <v>27</v>
      </c>
      <c r="U80" s="69" t="s">
        <v>27</v>
      </c>
      <c r="V80" s="51"/>
      <c r="W80" s="51"/>
      <c r="X80" s="51"/>
      <c r="Y80" s="51"/>
      <c r="Z80" s="51"/>
    </row>
    <row r="81" spans="1:26" s="46" customFormat="1" ht="31.5">
      <c r="A81" s="58">
        <v>12</v>
      </c>
      <c r="B81" s="59" t="s">
        <v>131</v>
      </c>
      <c r="C81" s="60" t="s">
        <v>80</v>
      </c>
      <c r="D81" s="60" t="s">
        <v>80</v>
      </c>
      <c r="E81" s="60" t="s">
        <v>80</v>
      </c>
      <c r="F81" s="60" t="s">
        <v>80</v>
      </c>
      <c r="G81" s="60" t="s">
        <v>80</v>
      </c>
      <c r="H81" s="60" t="s">
        <v>80</v>
      </c>
      <c r="I81" s="60" t="s">
        <v>80</v>
      </c>
      <c r="J81" s="60" t="s">
        <v>80</v>
      </c>
      <c r="K81" s="60" t="s">
        <v>80</v>
      </c>
      <c r="L81" s="60" t="s">
        <v>80</v>
      </c>
      <c r="M81" s="60" t="s">
        <v>80</v>
      </c>
      <c r="N81" s="60" t="s">
        <v>80</v>
      </c>
      <c r="O81" s="60" t="s">
        <v>80</v>
      </c>
      <c r="P81" s="60" t="s">
        <v>80</v>
      </c>
      <c r="Q81" s="60" t="s">
        <v>80</v>
      </c>
      <c r="R81" s="60" t="s">
        <v>80</v>
      </c>
      <c r="S81" s="60" t="s">
        <v>80</v>
      </c>
      <c r="T81" s="60" t="s">
        <v>80</v>
      </c>
      <c r="U81" s="60" t="s">
        <v>80</v>
      </c>
      <c r="V81" s="51"/>
      <c r="W81" s="51"/>
      <c r="X81" s="51"/>
      <c r="Y81" s="51"/>
      <c r="Z81" s="51"/>
    </row>
    <row r="82" spans="1:26" s="46" customFormat="1" ht="15.75">
      <c r="A82" s="72" t="s">
        <v>132</v>
      </c>
      <c r="B82" s="73"/>
      <c r="C82" s="57"/>
      <c r="D82" s="57"/>
      <c r="E82" s="57"/>
      <c r="F82" s="57"/>
      <c r="G82" s="57"/>
      <c r="H82" s="57"/>
      <c r="I82" s="57"/>
      <c r="J82" s="57"/>
      <c r="K82" s="57"/>
      <c r="L82" s="57"/>
      <c r="M82" s="57"/>
      <c r="N82" s="57"/>
      <c r="O82" s="57"/>
      <c r="P82" s="57"/>
      <c r="Q82" s="57"/>
      <c r="R82" s="57"/>
      <c r="S82" s="57"/>
      <c r="T82" s="57"/>
      <c r="U82" s="57"/>
      <c r="V82" s="51"/>
      <c r="W82" s="51"/>
      <c r="X82" s="51"/>
      <c r="Y82" s="51"/>
      <c r="Z82" s="51"/>
    </row>
    <row r="83" spans="1:26" s="46" customFormat="1" ht="47.25">
      <c r="A83" s="68" t="s">
        <v>133</v>
      </c>
      <c r="B83" s="59" t="s">
        <v>134</v>
      </c>
      <c r="C83" s="60">
        <f aca="true" t="shared" si="19" ref="C83:Z83">IF(AND(C84="Y",OR(C85="Y",C85="NA"),OR(C86="Y",C86="NA")),1,0)</f>
        <v>1</v>
      </c>
      <c r="D83" s="60">
        <f t="shared" si="19"/>
        <v>1</v>
      </c>
      <c r="E83" s="60">
        <f t="shared" si="19"/>
        <v>0</v>
      </c>
      <c r="F83" s="60">
        <f t="shared" si="19"/>
        <v>1</v>
      </c>
      <c r="G83" s="60">
        <f t="shared" si="19"/>
        <v>0</v>
      </c>
      <c r="H83" s="60">
        <f t="shared" si="19"/>
        <v>1</v>
      </c>
      <c r="I83" s="60">
        <f t="shared" si="19"/>
        <v>0</v>
      </c>
      <c r="J83" s="60">
        <f t="shared" si="19"/>
        <v>0</v>
      </c>
      <c r="K83" s="60">
        <f t="shared" si="19"/>
        <v>0</v>
      </c>
      <c r="L83" s="60">
        <f t="shared" si="19"/>
        <v>0</v>
      </c>
      <c r="M83" s="60">
        <f t="shared" si="19"/>
        <v>1</v>
      </c>
      <c r="N83" s="60">
        <f t="shared" si="19"/>
        <v>1</v>
      </c>
      <c r="O83" s="60">
        <f t="shared" si="19"/>
        <v>1</v>
      </c>
      <c r="P83" s="60">
        <f t="shared" si="19"/>
        <v>1</v>
      </c>
      <c r="Q83" s="60">
        <f t="shared" si="19"/>
        <v>0</v>
      </c>
      <c r="R83" s="60">
        <f t="shared" si="19"/>
        <v>1</v>
      </c>
      <c r="S83" s="60">
        <f t="shared" si="19"/>
        <v>0</v>
      </c>
      <c r="T83" s="60">
        <f t="shared" si="19"/>
        <v>0</v>
      </c>
      <c r="U83" s="60">
        <f t="shared" si="19"/>
        <v>1</v>
      </c>
      <c r="V83" s="51"/>
      <c r="W83" s="51"/>
      <c r="X83" s="51"/>
      <c r="Y83" s="51"/>
      <c r="Z83" s="51"/>
    </row>
    <row r="84" spans="1:26" s="46" customFormat="1" ht="15">
      <c r="A84" s="61" t="s">
        <v>22</v>
      </c>
      <c r="B84" s="62" t="s">
        <v>135</v>
      </c>
      <c r="C84" s="63" t="s">
        <v>27</v>
      </c>
      <c r="D84" s="63" t="s">
        <v>27</v>
      </c>
      <c r="E84" s="63" t="s">
        <v>24</v>
      </c>
      <c r="F84" s="63" t="s">
        <v>27</v>
      </c>
      <c r="G84" s="63" t="s">
        <v>27</v>
      </c>
      <c r="H84" s="63" t="s">
        <v>27</v>
      </c>
      <c r="I84" s="63" t="s">
        <v>24</v>
      </c>
      <c r="J84" s="63" t="s">
        <v>24</v>
      </c>
      <c r="K84" s="63" t="s">
        <v>24</v>
      </c>
      <c r="L84" s="63" t="s">
        <v>24</v>
      </c>
      <c r="M84" s="63" t="s">
        <v>27</v>
      </c>
      <c r="N84" s="63" t="s">
        <v>27</v>
      </c>
      <c r="O84" s="63" t="s">
        <v>27</v>
      </c>
      <c r="P84" s="63" t="s">
        <v>27</v>
      </c>
      <c r="Q84" s="63" t="s">
        <v>24</v>
      </c>
      <c r="R84" s="63" t="s">
        <v>27</v>
      </c>
      <c r="S84" s="63" t="s">
        <v>24</v>
      </c>
      <c r="T84" s="63" t="s">
        <v>24</v>
      </c>
      <c r="U84" s="63" t="s">
        <v>27</v>
      </c>
      <c r="V84" s="51"/>
      <c r="W84" s="51"/>
      <c r="X84" s="51"/>
      <c r="Y84" s="51"/>
      <c r="Z84" s="51"/>
    </row>
    <row r="85" spans="1:26" s="46" customFormat="1" ht="30.75">
      <c r="A85" s="64" t="s">
        <v>25</v>
      </c>
      <c r="B85" s="65" t="s">
        <v>136</v>
      </c>
      <c r="C85" s="69" t="s">
        <v>27</v>
      </c>
      <c r="D85" s="69" t="s">
        <v>27</v>
      </c>
      <c r="E85" s="69" t="s">
        <v>27</v>
      </c>
      <c r="F85" s="69" t="s">
        <v>27</v>
      </c>
      <c r="G85" s="69" t="s">
        <v>27</v>
      </c>
      <c r="H85" s="69" t="s">
        <v>27</v>
      </c>
      <c r="I85" s="69" t="s">
        <v>27</v>
      </c>
      <c r="J85" s="69" t="s">
        <v>27</v>
      </c>
      <c r="K85" s="69" t="s">
        <v>27</v>
      </c>
      <c r="L85" s="69" t="s">
        <v>27</v>
      </c>
      <c r="M85" s="69" t="s">
        <v>27</v>
      </c>
      <c r="N85" s="69" t="s">
        <v>27</v>
      </c>
      <c r="O85" s="69" t="s">
        <v>27</v>
      </c>
      <c r="P85" s="69" t="s">
        <v>27</v>
      </c>
      <c r="Q85" s="69" t="s">
        <v>27</v>
      </c>
      <c r="R85" s="69" t="s">
        <v>27</v>
      </c>
      <c r="S85" s="69" t="s">
        <v>27</v>
      </c>
      <c r="T85" s="69" t="s">
        <v>27</v>
      </c>
      <c r="U85" s="69" t="s">
        <v>27</v>
      </c>
      <c r="V85" s="51"/>
      <c r="W85" s="51"/>
      <c r="X85" s="51"/>
      <c r="Y85" s="51"/>
      <c r="Z85" s="51"/>
    </row>
    <row r="86" spans="1:26" s="46" customFormat="1" ht="78.75">
      <c r="A86" s="66" t="s">
        <v>28</v>
      </c>
      <c r="B86" s="67" t="s">
        <v>137</v>
      </c>
      <c r="C86" s="69" t="s">
        <v>69</v>
      </c>
      <c r="D86" s="69" t="s">
        <v>27</v>
      </c>
      <c r="E86" s="69" t="s">
        <v>69</v>
      </c>
      <c r="F86" s="69" t="s">
        <v>27</v>
      </c>
      <c r="G86" s="69" t="s">
        <v>24</v>
      </c>
      <c r="H86" s="69" t="s">
        <v>69</v>
      </c>
      <c r="I86" s="69" t="s">
        <v>69</v>
      </c>
      <c r="J86" s="69" t="s">
        <v>69</v>
      </c>
      <c r="K86" s="69" t="s">
        <v>69</v>
      </c>
      <c r="L86" s="69" t="s">
        <v>27</v>
      </c>
      <c r="M86" s="69" t="s">
        <v>69</v>
      </c>
      <c r="N86" s="69" t="s">
        <v>27</v>
      </c>
      <c r="O86" s="69" t="s">
        <v>69</v>
      </c>
      <c r="P86" s="69" t="s">
        <v>69</v>
      </c>
      <c r="Q86" s="69" t="s">
        <v>69</v>
      </c>
      <c r="R86" s="69" t="s">
        <v>27</v>
      </c>
      <c r="S86" s="69" t="s">
        <v>69</v>
      </c>
      <c r="T86" s="69" t="s">
        <v>69</v>
      </c>
      <c r="U86" s="69" t="s">
        <v>69</v>
      </c>
      <c r="V86" s="51"/>
      <c r="W86" s="51"/>
      <c r="X86" s="51"/>
      <c r="Y86" s="51"/>
      <c r="Z86" s="51"/>
    </row>
    <row r="87" spans="1:26" s="46" customFormat="1" ht="47.25">
      <c r="A87" s="68" t="s">
        <v>138</v>
      </c>
      <c r="B87" s="59" t="s">
        <v>139</v>
      </c>
      <c r="C87" s="60">
        <f aca="true" t="shared" si="20" ref="C87:Z87">IF(AND(C88="Y",C89="Y",C90="Y",C91="Y"),1,0)</f>
        <v>0</v>
      </c>
      <c r="D87" s="60">
        <f t="shared" si="20"/>
        <v>0</v>
      </c>
      <c r="E87" s="60">
        <f t="shared" si="20"/>
        <v>0</v>
      </c>
      <c r="F87" s="60">
        <f t="shared" si="20"/>
        <v>0</v>
      </c>
      <c r="G87" s="60">
        <f t="shared" si="20"/>
        <v>0</v>
      </c>
      <c r="H87" s="60">
        <f t="shared" si="20"/>
        <v>0</v>
      </c>
      <c r="I87" s="60">
        <f t="shared" si="20"/>
        <v>0</v>
      </c>
      <c r="J87" s="60">
        <f t="shared" si="20"/>
        <v>0</v>
      </c>
      <c r="K87" s="60">
        <f t="shared" si="20"/>
        <v>0</v>
      </c>
      <c r="L87" s="60">
        <f t="shared" si="20"/>
        <v>0</v>
      </c>
      <c r="M87" s="60">
        <f t="shared" si="20"/>
        <v>0</v>
      </c>
      <c r="N87" s="60">
        <f t="shared" si="20"/>
        <v>0</v>
      </c>
      <c r="O87" s="60">
        <f t="shared" si="20"/>
        <v>0</v>
      </c>
      <c r="P87" s="60">
        <f t="shared" si="20"/>
        <v>0</v>
      </c>
      <c r="Q87" s="60">
        <f t="shared" si="20"/>
        <v>0</v>
      </c>
      <c r="R87" s="60">
        <f t="shared" si="20"/>
        <v>0</v>
      </c>
      <c r="S87" s="60">
        <f t="shared" si="20"/>
        <v>0</v>
      </c>
      <c r="T87" s="60">
        <f t="shared" si="20"/>
        <v>0</v>
      </c>
      <c r="U87" s="60">
        <f t="shared" si="20"/>
        <v>0</v>
      </c>
      <c r="V87" s="51"/>
      <c r="W87" s="51"/>
      <c r="X87" s="51"/>
      <c r="Y87" s="51"/>
      <c r="Z87" s="51"/>
    </row>
    <row r="88" spans="1:26" s="46" customFormat="1" ht="15">
      <c r="A88" s="61" t="s">
        <v>22</v>
      </c>
      <c r="B88" s="62" t="s">
        <v>140</v>
      </c>
      <c r="C88" s="63" t="s">
        <v>27</v>
      </c>
      <c r="D88" s="63" t="s">
        <v>27</v>
      </c>
      <c r="E88" s="63" t="s">
        <v>27</v>
      </c>
      <c r="F88" s="63" t="s">
        <v>27</v>
      </c>
      <c r="G88" s="63" t="s">
        <v>27</v>
      </c>
      <c r="H88" s="63" t="s">
        <v>27</v>
      </c>
      <c r="I88" s="63" t="s">
        <v>27</v>
      </c>
      <c r="J88" s="63" t="s">
        <v>27</v>
      </c>
      <c r="K88" s="63" t="s">
        <v>27</v>
      </c>
      <c r="L88" s="63" t="s">
        <v>27</v>
      </c>
      <c r="M88" s="63" t="s">
        <v>27</v>
      </c>
      <c r="N88" s="63" t="s">
        <v>27</v>
      </c>
      <c r="O88" s="63" t="s">
        <v>27</v>
      </c>
      <c r="P88" s="63" t="s">
        <v>27</v>
      </c>
      <c r="Q88" s="63" t="s">
        <v>27</v>
      </c>
      <c r="R88" s="63" t="s">
        <v>27</v>
      </c>
      <c r="S88" s="63" t="s">
        <v>27</v>
      </c>
      <c r="T88" s="63" t="s">
        <v>27</v>
      </c>
      <c r="U88" s="63" t="s">
        <v>27</v>
      </c>
      <c r="V88" s="51"/>
      <c r="W88" s="51"/>
      <c r="X88" s="51"/>
      <c r="Y88" s="51"/>
      <c r="Z88" s="51"/>
    </row>
    <row r="89" spans="1:26" s="46" customFormat="1" ht="30.75">
      <c r="A89" s="64" t="s">
        <v>25</v>
      </c>
      <c r="B89" s="65" t="s">
        <v>141</v>
      </c>
      <c r="C89" s="63" t="s">
        <v>27</v>
      </c>
      <c r="D89" s="63" t="s">
        <v>27</v>
      </c>
      <c r="E89" s="63" t="s">
        <v>27</v>
      </c>
      <c r="F89" s="63" t="s">
        <v>27</v>
      </c>
      <c r="G89" s="63" t="s">
        <v>27</v>
      </c>
      <c r="H89" s="63" t="s">
        <v>27</v>
      </c>
      <c r="I89" s="63" t="s">
        <v>27</v>
      </c>
      <c r="J89" s="63" t="s">
        <v>27</v>
      </c>
      <c r="K89" s="63" t="s">
        <v>27</v>
      </c>
      <c r="L89" s="63" t="s">
        <v>27</v>
      </c>
      <c r="M89" s="63" t="s">
        <v>27</v>
      </c>
      <c r="N89" s="63" t="s">
        <v>27</v>
      </c>
      <c r="O89" s="63" t="s">
        <v>27</v>
      </c>
      <c r="P89" s="63" t="s">
        <v>27</v>
      </c>
      <c r="Q89" s="63" t="s">
        <v>27</v>
      </c>
      <c r="R89" s="63" t="s">
        <v>27</v>
      </c>
      <c r="S89" s="63" t="s">
        <v>27</v>
      </c>
      <c r="T89" s="63" t="s">
        <v>27</v>
      </c>
      <c r="U89" s="63" t="s">
        <v>27</v>
      </c>
      <c r="V89" s="51"/>
      <c r="W89" s="51"/>
      <c r="X89" s="51"/>
      <c r="Y89" s="51"/>
      <c r="Z89" s="51"/>
    </row>
    <row r="90" spans="1:26" s="46" customFormat="1" ht="15">
      <c r="A90" s="64" t="s">
        <v>28</v>
      </c>
      <c r="B90" s="62" t="s">
        <v>142</v>
      </c>
      <c r="C90" s="63" t="s">
        <v>24</v>
      </c>
      <c r="D90" s="63" t="s">
        <v>24</v>
      </c>
      <c r="E90" s="63" t="s">
        <v>24</v>
      </c>
      <c r="F90" s="63" t="s">
        <v>24</v>
      </c>
      <c r="G90" s="63" t="s">
        <v>24</v>
      </c>
      <c r="H90" s="63" t="s">
        <v>24</v>
      </c>
      <c r="I90" s="63" t="s">
        <v>24</v>
      </c>
      <c r="J90" s="63" t="s">
        <v>24</v>
      </c>
      <c r="K90" s="63" t="s">
        <v>24</v>
      </c>
      <c r="L90" s="63" t="s">
        <v>24</v>
      </c>
      <c r="M90" s="63" t="s">
        <v>24</v>
      </c>
      <c r="N90" s="63" t="s">
        <v>24</v>
      </c>
      <c r="O90" s="63" t="s">
        <v>24</v>
      </c>
      <c r="P90" s="63" t="s">
        <v>24</v>
      </c>
      <c r="Q90" s="63" t="s">
        <v>24</v>
      </c>
      <c r="R90" s="63" t="s">
        <v>24</v>
      </c>
      <c r="S90" s="63" t="s">
        <v>24</v>
      </c>
      <c r="T90" s="63" t="s">
        <v>24</v>
      </c>
      <c r="U90" s="63" t="s">
        <v>24</v>
      </c>
      <c r="V90" s="51"/>
      <c r="W90" s="51"/>
      <c r="X90" s="51"/>
      <c r="Y90" s="51"/>
      <c r="Z90" s="51"/>
    </row>
    <row r="91" spans="1:26" s="46" customFormat="1" ht="15.75">
      <c r="A91" s="66" t="s">
        <v>30</v>
      </c>
      <c r="B91" s="67" t="s">
        <v>143</v>
      </c>
      <c r="C91" s="63" t="s">
        <v>24</v>
      </c>
      <c r="D91" s="63" t="s">
        <v>24</v>
      </c>
      <c r="E91" s="63" t="s">
        <v>24</v>
      </c>
      <c r="F91" s="63" t="s">
        <v>27</v>
      </c>
      <c r="G91" s="63" t="s">
        <v>24</v>
      </c>
      <c r="H91" s="63" t="s">
        <v>27</v>
      </c>
      <c r="I91" s="63" t="s">
        <v>24</v>
      </c>
      <c r="J91" s="63" t="s">
        <v>24</v>
      </c>
      <c r="K91" s="63" t="s">
        <v>24</v>
      </c>
      <c r="L91" s="63" t="s">
        <v>27</v>
      </c>
      <c r="M91" s="63" t="s">
        <v>27</v>
      </c>
      <c r="N91" s="63" t="s">
        <v>27</v>
      </c>
      <c r="O91" s="63" t="s">
        <v>27</v>
      </c>
      <c r="P91" s="63" t="s">
        <v>27</v>
      </c>
      <c r="Q91" s="63" t="s">
        <v>27</v>
      </c>
      <c r="R91" s="63" t="s">
        <v>27</v>
      </c>
      <c r="S91" s="63" t="s">
        <v>24</v>
      </c>
      <c r="T91" s="63" t="s">
        <v>24</v>
      </c>
      <c r="U91" s="63" t="s">
        <v>24</v>
      </c>
      <c r="V91" s="51"/>
      <c r="W91" s="51"/>
      <c r="X91" s="51"/>
      <c r="Y91" s="51"/>
      <c r="Z91" s="51"/>
    </row>
    <row r="92" spans="1:26" s="46" customFormat="1" ht="47.25">
      <c r="A92" s="68" t="s">
        <v>144</v>
      </c>
      <c r="B92" s="59" t="s">
        <v>145</v>
      </c>
      <c r="C92" s="60" t="s">
        <v>80</v>
      </c>
      <c r="D92" s="60" t="s">
        <v>80</v>
      </c>
      <c r="E92" s="60" t="s">
        <v>80</v>
      </c>
      <c r="F92" s="60" t="s">
        <v>80</v>
      </c>
      <c r="G92" s="60" t="s">
        <v>80</v>
      </c>
      <c r="H92" s="60" t="s">
        <v>80</v>
      </c>
      <c r="I92" s="60" t="s">
        <v>80</v>
      </c>
      <c r="J92" s="60" t="s">
        <v>80</v>
      </c>
      <c r="K92" s="60" t="s">
        <v>80</v>
      </c>
      <c r="L92" s="60" t="s">
        <v>80</v>
      </c>
      <c r="M92" s="60" t="s">
        <v>80</v>
      </c>
      <c r="N92" s="60" t="s">
        <v>80</v>
      </c>
      <c r="O92" s="60" t="s">
        <v>80</v>
      </c>
      <c r="P92" s="60" t="s">
        <v>80</v>
      </c>
      <c r="Q92" s="60" t="s">
        <v>80</v>
      </c>
      <c r="R92" s="60" t="s">
        <v>80</v>
      </c>
      <c r="S92" s="60" t="s">
        <v>80</v>
      </c>
      <c r="T92" s="60" t="s">
        <v>80</v>
      </c>
      <c r="U92" s="60" t="s">
        <v>80</v>
      </c>
      <c r="V92" s="51"/>
      <c r="W92" s="51"/>
      <c r="X92" s="51"/>
      <c r="Y92" s="51"/>
      <c r="Z92" s="51"/>
    </row>
    <row r="93" spans="1:26" s="46" customFormat="1" ht="15.75">
      <c r="A93" s="68" t="s">
        <v>146</v>
      </c>
      <c r="B93" s="59" t="s">
        <v>147</v>
      </c>
      <c r="C93" s="60">
        <f aca="true" t="shared" si="21" ref="C93:Z93">IF(AND(C94="Y",OR(C95="Y",C95="NA")),1,0)</f>
        <v>1</v>
      </c>
      <c r="D93" s="60">
        <f t="shared" si="21"/>
        <v>1</v>
      </c>
      <c r="E93" s="60">
        <f t="shared" si="21"/>
        <v>1</v>
      </c>
      <c r="F93" s="60">
        <f t="shared" si="21"/>
        <v>1</v>
      </c>
      <c r="G93" s="60">
        <f t="shared" si="21"/>
        <v>1</v>
      </c>
      <c r="H93" s="60">
        <f t="shared" si="21"/>
        <v>1</v>
      </c>
      <c r="I93" s="60">
        <f t="shared" si="21"/>
        <v>1</v>
      </c>
      <c r="J93" s="60">
        <f t="shared" si="21"/>
        <v>1</v>
      </c>
      <c r="K93" s="60">
        <f t="shared" si="21"/>
        <v>1</v>
      </c>
      <c r="L93" s="60">
        <f t="shared" si="21"/>
        <v>1</v>
      </c>
      <c r="M93" s="60">
        <f t="shared" si="21"/>
        <v>1</v>
      </c>
      <c r="N93" s="60">
        <f t="shared" si="21"/>
        <v>1</v>
      </c>
      <c r="O93" s="60">
        <f t="shared" si="21"/>
        <v>1</v>
      </c>
      <c r="P93" s="60">
        <f t="shared" si="21"/>
        <v>1</v>
      </c>
      <c r="Q93" s="60">
        <f t="shared" si="21"/>
        <v>1</v>
      </c>
      <c r="R93" s="60">
        <f t="shared" si="21"/>
        <v>1</v>
      </c>
      <c r="S93" s="60">
        <f t="shared" si="21"/>
        <v>1</v>
      </c>
      <c r="T93" s="60">
        <f t="shared" si="21"/>
        <v>1</v>
      </c>
      <c r="U93" s="60">
        <f t="shared" si="21"/>
        <v>1</v>
      </c>
      <c r="V93" s="51"/>
      <c r="W93" s="51"/>
      <c r="X93" s="51"/>
      <c r="Y93" s="51"/>
      <c r="Z93" s="51"/>
    </row>
    <row r="94" spans="1:26" s="46" customFormat="1" ht="30.75">
      <c r="A94" s="61" t="s">
        <v>22</v>
      </c>
      <c r="B94" s="62" t="s">
        <v>148</v>
      </c>
      <c r="C94" s="63" t="s">
        <v>27</v>
      </c>
      <c r="D94" s="63" t="s">
        <v>27</v>
      </c>
      <c r="E94" s="63" t="s">
        <v>27</v>
      </c>
      <c r="F94" s="63" t="s">
        <v>27</v>
      </c>
      <c r="G94" s="63" t="s">
        <v>27</v>
      </c>
      <c r="H94" s="63" t="s">
        <v>27</v>
      </c>
      <c r="I94" s="63" t="s">
        <v>27</v>
      </c>
      <c r="J94" s="63" t="s">
        <v>27</v>
      </c>
      <c r="K94" s="63" t="s">
        <v>27</v>
      </c>
      <c r="L94" s="63" t="s">
        <v>27</v>
      </c>
      <c r="M94" s="63" t="s">
        <v>27</v>
      </c>
      <c r="N94" s="63" t="s">
        <v>27</v>
      </c>
      <c r="O94" s="63" t="s">
        <v>27</v>
      </c>
      <c r="P94" s="63" t="s">
        <v>27</v>
      </c>
      <c r="Q94" s="63" t="s">
        <v>27</v>
      </c>
      <c r="R94" s="63" t="s">
        <v>27</v>
      </c>
      <c r="S94" s="63" t="s">
        <v>27</v>
      </c>
      <c r="T94" s="63" t="s">
        <v>27</v>
      </c>
      <c r="U94" s="63" t="s">
        <v>27</v>
      </c>
      <c r="V94" s="51"/>
      <c r="W94" s="51"/>
      <c r="X94" s="51"/>
      <c r="Y94" s="51"/>
      <c r="Z94" s="51"/>
    </row>
    <row r="95" spans="1:26" s="46" customFormat="1" ht="47.25">
      <c r="A95" s="66" t="s">
        <v>25</v>
      </c>
      <c r="B95" s="67" t="s">
        <v>149</v>
      </c>
      <c r="C95" s="69" t="s">
        <v>27</v>
      </c>
      <c r="D95" s="69" t="s">
        <v>27</v>
      </c>
      <c r="E95" s="69" t="s">
        <v>27</v>
      </c>
      <c r="F95" s="69" t="s">
        <v>27</v>
      </c>
      <c r="G95" s="69" t="s">
        <v>27</v>
      </c>
      <c r="H95" s="69" t="s">
        <v>27</v>
      </c>
      <c r="I95" s="69" t="s">
        <v>27</v>
      </c>
      <c r="J95" s="69" t="s">
        <v>27</v>
      </c>
      <c r="K95" s="69" t="s">
        <v>27</v>
      </c>
      <c r="L95" s="69" t="s">
        <v>27</v>
      </c>
      <c r="M95" s="69" t="s">
        <v>27</v>
      </c>
      <c r="N95" s="69" t="s">
        <v>27</v>
      </c>
      <c r="O95" s="69" t="s">
        <v>27</v>
      </c>
      <c r="P95" s="69" t="s">
        <v>27</v>
      </c>
      <c r="Q95" s="69" t="s">
        <v>27</v>
      </c>
      <c r="R95" s="69" t="s">
        <v>27</v>
      </c>
      <c r="S95" s="69" t="s">
        <v>27</v>
      </c>
      <c r="T95" s="69" t="s">
        <v>27</v>
      </c>
      <c r="U95" s="69" t="s">
        <v>27</v>
      </c>
      <c r="V95" s="51"/>
      <c r="W95" s="51"/>
      <c r="X95" s="51"/>
      <c r="Y95" s="51"/>
      <c r="Z95" s="51"/>
    </row>
    <row r="96" spans="1:26" s="46" customFormat="1" ht="31.5">
      <c r="A96" s="68" t="s">
        <v>150</v>
      </c>
      <c r="B96" s="59" t="s">
        <v>151</v>
      </c>
      <c r="C96" s="60">
        <f aca="true" t="shared" si="22" ref="C96:Z96">IF(C97="Y",1,(IF(C97="NA","Not applicable",0)))</f>
        <v>1</v>
      </c>
      <c r="D96" s="60">
        <f t="shared" si="22"/>
        <v>1</v>
      </c>
      <c r="E96" s="60">
        <f t="shared" si="22"/>
        <v>1</v>
      </c>
      <c r="F96" s="60">
        <f t="shared" si="22"/>
        <v>1</v>
      </c>
      <c r="G96" s="60">
        <f t="shared" si="22"/>
        <v>1</v>
      </c>
      <c r="H96" s="60">
        <f t="shared" si="22"/>
        <v>1</v>
      </c>
      <c r="I96" s="60">
        <f t="shared" si="22"/>
        <v>1</v>
      </c>
      <c r="J96" s="60">
        <f t="shared" si="22"/>
        <v>1</v>
      </c>
      <c r="K96" s="60" t="str">
        <f t="shared" si="22"/>
        <v>Not applicable</v>
      </c>
      <c r="L96" s="60">
        <f t="shared" si="22"/>
        <v>1</v>
      </c>
      <c r="M96" s="60">
        <f t="shared" si="22"/>
        <v>1</v>
      </c>
      <c r="N96" s="60">
        <f t="shared" si="22"/>
        <v>1</v>
      </c>
      <c r="O96" s="60">
        <f t="shared" si="22"/>
        <v>1</v>
      </c>
      <c r="P96" s="60">
        <f t="shared" si="22"/>
        <v>1</v>
      </c>
      <c r="Q96" s="60">
        <f t="shared" si="22"/>
        <v>1</v>
      </c>
      <c r="R96" s="60">
        <f t="shared" si="22"/>
        <v>1</v>
      </c>
      <c r="S96" s="60">
        <f t="shared" si="22"/>
        <v>1</v>
      </c>
      <c r="T96" s="60">
        <f t="shared" si="22"/>
        <v>1</v>
      </c>
      <c r="U96" s="60">
        <f t="shared" si="22"/>
        <v>1</v>
      </c>
      <c r="V96" s="51"/>
      <c r="W96" s="51"/>
      <c r="X96" s="51"/>
      <c r="Y96" s="51"/>
      <c r="Z96" s="51"/>
    </row>
    <row r="97" spans="1:26" s="46" customFormat="1" ht="78.75">
      <c r="A97" s="70" t="s">
        <v>22</v>
      </c>
      <c r="B97" s="71" t="s">
        <v>152</v>
      </c>
      <c r="C97" s="69" t="s">
        <v>27</v>
      </c>
      <c r="D97" s="69" t="s">
        <v>27</v>
      </c>
      <c r="E97" s="69" t="s">
        <v>27</v>
      </c>
      <c r="F97" s="69" t="s">
        <v>27</v>
      </c>
      <c r="G97" s="69" t="s">
        <v>27</v>
      </c>
      <c r="H97" s="69" t="s">
        <v>27</v>
      </c>
      <c r="I97" s="69" t="s">
        <v>27</v>
      </c>
      <c r="J97" s="69" t="s">
        <v>27</v>
      </c>
      <c r="K97" s="69" t="s">
        <v>69</v>
      </c>
      <c r="L97" s="69" t="s">
        <v>27</v>
      </c>
      <c r="M97" s="69" t="s">
        <v>27</v>
      </c>
      <c r="N97" s="69" t="s">
        <v>27</v>
      </c>
      <c r="O97" s="69" t="s">
        <v>27</v>
      </c>
      <c r="P97" s="69" t="s">
        <v>27</v>
      </c>
      <c r="Q97" s="69" t="s">
        <v>27</v>
      </c>
      <c r="R97" s="69" t="s">
        <v>27</v>
      </c>
      <c r="S97" s="69" t="s">
        <v>27</v>
      </c>
      <c r="T97" s="69" t="s">
        <v>27</v>
      </c>
      <c r="U97" s="69" t="s">
        <v>27</v>
      </c>
      <c r="V97" s="51"/>
      <c r="W97" s="51"/>
      <c r="X97" s="51"/>
      <c r="Y97" s="51"/>
      <c r="Z97" s="51"/>
    </row>
    <row r="98" spans="1:26" s="46" customFormat="1" ht="47.25">
      <c r="A98" s="68" t="s">
        <v>153</v>
      </c>
      <c r="B98" s="59" t="s">
        <v>154</v>
      </c>
      <c r="C98" s="60">
        <f aca="true" t="shared" si="23" ref="C98:Z98">IF(AND(C99="Y",C100="Y"),1,0)</f>
        <v>0</v>
      </c>
      <c r="D98" s="60">
        <f t="shared" si="23"/>
        <v>0</v>
      </c>
      <c r="E98" s="60">
        <f t="shared" si="23"/>
        <v>0</v>
      </c>
      <c r="F98" s="60">
        <f t="shared" si="23"/>
        <v>0</v>
      </c>
      <c r="G98" s="60">
        <f t="shared" si="23"/>
        <v>0</v>
      </c>
      <c r="H98" s="60">
        <f t="shared" si="23"/>
        <v>0</v>
      </c>
      <c r="I98" s="60">
        <f t="shared" si="23"/>
        <v>0</v>
      </c>
      <c r="J98" s="60">
        <f t="shared" si="23"/>
        <v>0</v>
      </c>
      <c r="K98" s="60">
        <f t="shared" si="23"/>
        <v>0</v>
      </c>
      <c r="L98" s="60">
        <f t="shared" si="23"/>
        <v>1</v>
      </c>
      <c r="M98" s="60">
        <f t="shared" si="23"/>
        <v>0</v>
      </c>
      <c r="N98" s="60">
        <f t="shared" si="23"/>
        <v>0</v>
      </c>
      <c r="O98" s="60">
        <f t="shared" si="23"/>
        <v>0</v>
      </c>
      <c r="P98" s="60">
        <f t="shared" si="23"/>
        <v>0</v>
      </c>
      <c r="Q98" s="60">
        <f t="shared" si="23"/>
        <v>0</v>
      </c>
      <c r="R98" s="60">
        <f t="shared" si="23"/>
        <v>0</v>
      </c>
      <c r="S98" s="60">
        <f t="shared" si="23"/>
        <v>0</v>
      </c>
      <c r="T98" s="60">
        <f t="shared" si="23"/>
        <v>0</v>
      </c>
      <c r="U98" s="60">
        <f t="shared" si="23"/>
        <v>0</v>
      </c>
      <c r="V98" s="51"/>
      <c r="W98" s="51"/>
      <c r="X98" s="51"/>
      <c r="Y98" s="51"/>
      <c r="Z98" s="51"/>
    </row>
    <row r="99" spans="1:26" s="46" customFormat="1" ht="30.75">
      <c r="A99" s="61" t="s">
        <v>22</v>
      </c>
      <c r="B99" s="62" t="s">
        <v>155</v>
      </c>
      <c r="C99" s="63" t="s">
        <v>24</v>
      </c>
      <c r="D99" s="63" t="s">
        <v>27</v>
      </c>
      <c r="E99" s="63" t="s">
        <v>24</v>
      </c>
      <c r="F99" s="63" t="s">
        <v>27</v>
      </c>
      <c r="G99" s="63" t="s">
        <v>27</v>
      </c>
      <c r="H99" s="63" t="s">
        <v>24</v>
      </c>
      <c r="I99" s="63" t="s">
        <v>24</v>
      </c>
      <c r="J99" s="63" t="s">
        <v>24</v>
      </c>
      <c r="K99" s="63" t="s">
        <v>24</v>
      </c>
      <c r="L99" s="63" t="s">
        <v>27</v>
      </c>
      <c r="M99" s="63" t="s">
        <v>24</v>
      </c>
      <c r="N99" s="63" t="s">
        <v>24</v>
      </c>
      <c r="O99" s="63" t="s">
        <v>24</v>
      </c>
      <c r="P99" s="63" t="s">
        <v>27</v>
      </c>
      <c r="Q99" s="63" t="s">
        <v>27</v>
      </c>
      <c r="R99" s="63" t="s">
        <v>24</v>
      </c>
      <c r="S99" s="63" t="s">
        <v>24</v>
      </c>
      <c r="T99" s="63" t="s">
        <v>24</v>
      </c>
      <c r="U99" s="63" t="s">
        <v>27</v>
      </c>
      <c r="V99" s="51"/>
      <c r="W99" s="51"/>
      <c r="X99" s="51"/>
      <c r="Y99" s="51"/>
      <c r="Z99" s="51"/>
    </row>
    <row r="100" spans="1:26" s="46" customFormat="1" ht="31.5">
      <c r="A100" s="66" t="s">
        <v>25</v>
      </c>
      <c r="B100" s="67" t="s">
        <v>156</v>
      </c>
      <c r="C100" s="63" t="s">
        <v>24</v>
      </c>
      <c r="D100" s="63" t="s">
        <v>24</v>
      </c>
      <c r="E100" s="63" t="s">
        <v>24</v>
      </c>
      <c r="F100" s="63" t="s">
        <v>24</v>
      </c>
      <c r="G100" s="63" t="s">
        <v>24</v>
      </c>
      <c r="H100" s="63" t="s">
        <v>24</v>
      </c>
      <c r="I100" s="63" t="s">
        <v>24</v>
      </c>
      <c r="J100" s="63" t="s">
        <v>24</v>
      </c>
      <c r="K100" s="63" t="s">
        <v>24</v>
      </c>
      <c r="L100" s="63" t="s">
        <v>27</v>
      </c>
      <c r="M100" s="63" t="s">
        <v>24</v>
      </c>
      <c r="N100" s="63" t="s">
        <v>24</v>
      </c>
      <c r="O100" s="63" t="s">
        <v>24</v>
      </c>
      <c r="P100" s="63" t="s">
        <v>24</v>
      </c>
      <c r="Q100" s="63" t="s">
        <v>24</v>
      </c>
      <c r="R100" s="63" t="s">
        <v>24</v>
      </c>
      <c r="S100" s="63" t="s">
        <v>24</v>
      </c>
      <c r="T100" s="63" t="s">
        <v>24</v>
      </c>
      <c r="U100" s="63" t="s">
        <v>24</v>
      </c>
      <c r="V100" s="51"/>
      <c r="W100" s="51"/>
      <c r="X100" s="51"/>
      <c r="Y100" s="51"/>
      <c r="Z100" s="51"/>
    </row>
    <row r="101" spans="1:26" s="46" customFormat="1" ht="15.75">
      <c r="A101" s="68" t="s">
        <v>157</v>
      </c>
      <c r="B101" s="59" t="s">
        <v>158</v>
      </c>
      <c r="C101" s="60">
        <f aca="true" t="shared" si="24" ref="C101:Z101">IF(C102="Y",1,0)</f>
        <v>1</v>
      </c>
      <c r="D101" s="60">
        <f t="shared" si="24"/>
        <v>1</v>
      </c>
      <c r="E101" s="60">
        <f t="shared" si="24"/>
        <v>0</v>
      </c>
      <c r="F101" s="60">
        <f t="shared" si="24"/>
        <v>0</v>
      </c>
      <c r="G101" s="60">
        <f t="shared" si="24"/>
        <v>0</v>
      </c>
      <c r="H101" s="60">
        <f t="shared" si="24"/>
        <v>1</v>
      </c>
      <c r="I101" s="60">
        <f t="shared" si="24"/>
        <v>0</v>
      </c>
      <c r="J101" s="60">
        <f t="shared" si="24"/>
        <v>0</v>
      </c>
      <c r="K101" s="60">
        <f t="shared" si="24"/>
        <v>0</v>
      </c>
      <c r="L101" s="60">
        <f t="shared" si="24"/>
        <v>0</v>
      </c>
      <c r="M101" s="60">
        <f t="shared" si="24"/>
        <v>1</v>
      </c>
      <c r="N101" s="60">
        <f t="shared" si="24"/>
        <v>0</v>
      </c>
      <c r="O101" s="60">
        <f t="shared" si="24"/>
        <v>1</v>
      </c>
      <c r="P101" s="60">
        <f t="shared" si="24"/>
        <v>1</v>
      </c>
      <c r="Q101" s="60">
        <f t="shared" si="24"/>
        <v>0</v>
      </c>
      <c r="R101" s="60">
        <f t="shared" si="24"/>
        <v>0</v>
      </c>
      <c r="S101" s="60">
        <f t="shared" si="24"/>
        <v>0</v>
      </c>
      <c r="T101" s="60">
        <f t="shared" si="24"/>
        <v>1</v>
      </c>
      <c r="U101" s="60">
        <f t="shared" si="24"/>
        <v>1</v>
      </c>
      <c r="V101" s="51"/>
      <c r="W101" s="51"/>
      <c r="X101" s="51"/>
      <c r="Y101" s="51"/>
      <c r="Z101" s="51"/>
    </row>
    <row r="102" spans="1:26" s="46" customFormat="1" ht="47.25">
      <c r="A102" s="70" t="s">
        <v>22</v>
      </c>
      <c r="B102" s="71" t="s">
        <v>159</v>
      </c>
      <c r="C102" s="63" t="s">
        <v>27</v>
      </c>
      <c r="D102" s="63" t="s">
        <v>27</v>
      </c>
      <c r="E102" s="63" t="s">
        <v>24</v>
      </c>
      <c r="F102" s="63" t="s">
        <v>24</v>
      </c>
      <c r="G102" s="63" t="s">
        <v>24</v>
      </c>
      <c r="H102" s="63" t="s">
        <v>27</v>
      </c>
      <c r="I102" s="63" t="s">
        <v>24</v>
      </c>
      <c r="J102" s="63" t="s">
        <v>24</v>
      </c>
      <c r="K102" s="63" t="s">
        <v>24</v>
      </c>
      <c r="L102" s="63" t="s">
        <v>24</v>
      </c>
      <c r="M102" s="63" t="s">
        <v>27</v>
      </c>
      <c r="N102" s="63" t="s">
        <v>24</v>
      </c>
      <c r="O102" s="63" t="s">
        <v>27</v>
      </c>
      <c r="P102" s="63" t="s">
        <v>27</v>
      </c>
      <c r="Q102" s="63" t="s">
        <v>24</v>
      </c>
      <c r="R102" s="63" t="s">
        <v>24</v>
      </c>
      <c r="S102" s="63" t="s">
        <v>24</v>
      </c>
      <c r="T102" s="63" t="s">
        <v>27</v>
      </c>
      <c r="U102" s="63" t="s">
        <v>27</v>
      </c>
      <c r="V102" s="51"/>
      <c r="W102" s="51"/>
      <c r="X102" s="51"/>
      <c r="Y102" s="51"/>
      <c r="Z102" s="51"/>
    </row>
    <row r="103" spans="1:26" s="46" customFormat="1" ht="63">
      <c r="A103" s="68">
        <v>16</v>
      </c>
      <c r="B103" s="59" t="s">
        <v>160</v>
      </c>
      <c r="C103" s="60">
        <f aca="true" t="shared" si="25" ref="C103:Z103">IF(AND(C104="Y",C105="Y",C106="Y"),1,0)</f>
        <v>1</v>
      </c>
      <c r="D103" s="60">
        <f t="shared" si="25"/>
        <v>0</v>
      </c>
      <c r="E103" s="60">
        <f t="shared" si="25"/>
        <v>0</v>
      </c>
      <c r="F103" s="60">
        <f t="shared" si="25"/>
        <v>0</v>
      </c>
      <c r="G103" s="60">
        <f t="shared" si="25"/>
        <v>1</v>
      </c>
      <c r="H103" s="60">
        <f t="shared" si="25"/>
        <v>1</v>
      </c>
      <c r="I103" s="60">
        <f t="shared" si="25"/>
        <v>0</v>
      </c>
      <c r="J103" s="60">
        <f t="shared" si="25"/>
        <v>0</v>
      </c>
      <c r="K103" s="60">
        <f t="shared" si="25"/>
        <v>0</v>
      </c>
      <c r="L103" s="60">
        <f t="shared" si="25"/>
        <v>1</v>
      </c>
      <c r="M103" s="60">
        <f t="shared" si="25"/>
        <v>1</v>
      </c>
      <c r="N103" s="60">
        <f t="shared" si="25"/>
        <v>0</v>
      </c>
      <c r="O103" s="60">
        <f t="shared" si="25"/>
        <v>1</v>
      </c>
      <c r="P103" s="60">
        <f t="shared" si="25"/>
        <v>0</v>
      </c>
      <c r="Q103" s="60">
        <f t="shared" si="25"/>
        <v>0</v>
      </c>
      <c r="R103" s="60">
        <f t="shared" si="25"/>
        <v>0</v>
      </c>
      <c r="S103" s="60">
        <f t="shared" si="25"/>
        <v>0</v>
      </c>
      <c r="T103" s="60">
        <f t="shared" si="25"/>
        <v>1</v>
      </c>
      <c r="U103" s="60">
        <f t="shared" si="25"/>
        <v>1</v>
      </c>
      <c r="V103" s="51"/>
      <c r="W103" s="51"/>
      <c r="X103" s="51"/>
      <c r="Y103" s="51"/>
      <c r="Z103" s="51"/>
    </row>
    <row r="104" spans="1:26" s="46" customFormat="1" ht="30.75">
      <c r="A104" s="61" t="s">
        <v>22</v>
      </c>
      <c r="B104" s="62" t="s">
        <v>161</v>
      </c>
      <c r="C104" s="63" t="s">
        <v>27</v>
      </c>
      <c r="D104" s="63" t="s">
        <v>27</v>
      </c>
      <c r="E104" s="63" t="s">
        <v>27</v>
      </c>
      <c r="F104" s="63" t="s">
        <v>27</v>
      </c>
      <c r="G104" s="63" t="s">
        <v>27</v>
      </c>
      <c r="H104" s="63" t="s">
        <v>27</v>
      </c>
      <c r="I104" s="63" t="s">
        <v>27</v>
      </c>
      <c r="J104" s="63" t="s">
        <v>27</v>
      </c>
      <c r="K104" s="63" t="s">
        <v>27</v>
      </c>
      <c r="L104" s="63" t="s">
        <v>27</v>
      </c>
      <c r="M104" s="63" t="s">
        <v>27</v>
      </c>
      <c r="N104" s="63" t="s">
        <v>27</v>
      </c>
      <c r="O104" s="63" t="s">
        <v>27</v>
      </c>
      <c r="P104" s="63" t="s">
        <v>27</v>
      </c>
      <c r="Q104" s="63" t="s">
        <v>27</v>
      </c>
      <c r="R104" s="63" t="s">
        <v>27</v>
      </c>
      <c r="S104" s="63" t="s">
        <v>27</v>
      </c>
      <c r="T104" s="63" t="s">
        <v>27</v>
      </c>
      <c r="U104" s="63" t="s">
        <v>27</v>
      </c>
      <c r="V104" s="51"/>
      <c r="W104" s="51"/>
      <c r="X104" s="51"/>
      <c r="Y104" s="51"/>
      <c r="Z104" s="51"/>
    </row>
    <row r="105" spans="1:26" s="46" customFormat="1" ht="30.75">
      <c r="A105" s="64" t="s">
        <v>25</v>
      </c>
      <c r="B105" s="65" t="s">
        <v>162</v>
      </c>
      <c r="C105" s="63" t="s">
        <v>27</v>
      </c>
      <c r="D105" s="63" t="s">
        <v>27</v>
      </c>
      <c r="E105" s="63" t="s">
        <v>27</v>
      </c>
      <c r="F105" s="63" t="s">
        <v>27</v>
      </c>
      <c r="G105" s="63" t="s">
        <v>27</v>
      </c>
      <c r="H105" s="63" t="s">
        <v>27</v>
      </c>
      <c r="I105" s="63" t="s">
        <v>27</v>
      </c>
      <c r="J105" s="63" t="s">
        <v>27</v>
      </c>
      <c r="K105" s="63" t="s">
        <v>27</v>
      </c>
      <c r="L105" s="63" t="s">
        <v>27</v>
      </c>
      <c r="M105" s="63" t="s">
        <v>27</v>
      </c>
      <c r="N105" s="63" t="s">
        <v>27</v>
      </c>
      <c r="O105" s="63" t="s">
        <v>27</v>
      </c>
      <c r="P105" s="63" t="s">
        <v>27</v>
      </c>
      <c r="Q105" s="63" t="s">
        <v>27</v>
      </c>
      <c r="R105" s="63" t="s">
        <v>27</v>
      </c>
      <c r="S105" s="63" t="s">
        <v>24</v>
      </c>
      <c r="T105" s="63" t="s">
        <v>27</v>
      </c>
      <c r="U105" s="63" t="s">
        <v>27</v>
      </c>
      <c r="V105" s="51"/>
      <c r="W105" s="51"/>
      <c r="X105" s="51"/>
      <c r="Y105" s="51"/>
      <c r="Z105" s="51"/>
    </row>
    <row r="106" spans="1:26" s="46" customFormat="1" ht="46.5">
      <c r="A106" s="64" t="s">
        <v>28</v>
      </c>
      <c r="B106" s="65" t="s">
        <v>163</v>
      </c>
      <c r="C106" s="63" t="s">
        <v>27</v>
      </c>
      <c r="D106" s="63" t="s">
        <v>24</v>
      </c>
      <c r="E106" s="63" t="s">
        <v>24</v>
      </c>
      <c r="F106" s="63" t="s">
        <v>24</v>
      </c>
      <c r="G106" s="63" t="s">
        <v>27</v>
      </c>
      <c r="H106" s="63" t="s">
        <v>27</v>
      </c>
      <c r="I106" s="63" t="s">
        <v>24</v>
      </c>
      <c r="J106" s="63" t="s">
        <v>24</v>
      </c>
      <c r="K106" s="63" t="s">
        <v>24</v>
      </c>
      <c r="L106" s="63" t="s">
        <v>27</v>
      </c>
      <c r="M106" s="63" t="s">
        <v>27</v>
      </c>
      <c r="N106" s="63" t="s">
        <v>24</v>
      </c>
      <c r="O106" s="63" t="s">
        <v>27</v>
      </c>
      <c r="P106" s="63" t="s">
        <v>24</v>
      </c>
      <c r="Q106" s="63" t="s">
        <v>24</v>
      </c>
      <c r="R106" s="63" t="s">
        <v>24</v>
      </c>
      <c r="S106" s="63" t="s">
        <v>24</v>
      </c>
      <c r="T106" s="63" t="s">
        <v>27</v>
      </c>
      <c r="U106" s="63" t="s">
        <v>27</v>
      </c>
      <c r="V106" s="51"/>
      <c r="W106" s="51"/>
      <c r="X106" s="51"/>
      <c r="Y106" s="51"/>
      <c r="Z106" s="51"/>
    </row>
    <row r="107" spans="1:26" s="46" customFormat="1" ht="63">
      <c r="A107" s="66" t="s">
        <v>30</v>
      </c>
      <c r="B107" s="67" t="s">
        <v>164</v>
      </c>
      <c r="C107" s="63" t="s">
        <v>27</v>
      </c>
      <c r="D107" s="63" t="s">
        <v>27</v>
      </c>
      <c r="E107" s="63" t="s">
        <v>27</v>
      </c>
      <c r="F107" s="63" t="s">
        <v>27</v>
      </c>
      <c r="G107" s="63" t="s">
        <v>27</v>
      </c>
      <c r="H107" s="63" t="s">
        <v>27</v>
      </c>
      <c r="I107" s="63" t="s">
        <v>27</v>
      </c>
      <c r="J107" s="63" t="s">
        <v>27</v>
      </c>
      <c r="K107" s="63" t="s">
        <v>27</v>
      </c>
      <c r="L107" s="63" t="s">
        <v>27</v>
      </c>
      <c r="M107" s="63" t="s">
        <v>27</v>
      </c>
      <c r="N107" s="63" t="s">
        <v>27</v>
      </c>
      <c r="O107" s="63" t="s">
        <v>27</v>
      </c>
      <c r="P107" s="63" t="s">
        <v>27</v>
      </c>
      <c r="Q107" s="63" t="s">
        <v>27</v>
      </c>
      <c r="R107" s="63" t="s">
        <v>27</v>
      </c>
      <c r="S107" s="63" t="s">
        <v>24</v>
      </c>
      <c r="T107" s="63" t="s">
        <v>27</v>
      </c>
      <c r="U107" s="63" t="s">
        <v>27</v>
      </c>
      <c r="V107" s="51"/>
      <c r="W107" s="51"/>
      <c r="X107" s="51"/>
      <c r="Y107" s="51"/>
      <c r="Z107" s="51"/>
    </row>
    <row r="108" spans="1:26" s="46" customFormat="1" ht="47.25">
      <c r="A108" s="68">
        <v>17</v>
      </c>
      <c r="B108" s="59" t="s">
        <v>165</v>
      </c>
      <c r="C108" s="79" t="s">
        <v>80</v>
      </c>
      <c r="D108" s="79" t="s">
        <v>80</v>
      </c>
      <c r="E108" s="79" t="s">
        <v>80</v>
      </c>
      <c r="F108" s="79" t="s">
        <v>80</v>
      </c>
      <c r="G108" s="79" t="s">
        <v>80</v>
      </c>
      <c r="H108" s="79" t="s">
        <v>80</v>
      </c>
      <c r="I108" s="79" t="s">
        <v>80</v>
      </c>
      <c r="J108" s="79" t="s">
        <v>80</v>
      </c>
      <c r="K108" s="79" t="s">
        <v>80</v>
      </c>
      <c r="L108" s="79" t="s">
        <v>80</v>
      </c>
      <c r="M108" s="79" t="s">
        <v>80</v>
      </c>
      <c r="N108" s="79" t="s">
        <v>80</v>
      </c>
      <c r="O108" s="79" t="s">
        <v>80</v>
      </c>
      <c r="P108" s="79" t="s">
        <v>80</v>
      </c>
      <c r="Q108" s="79" t="s">
        <v>80</v>
      </c>
      <c r="R108" s="79" t="s">
        <v>80</v>
      </c>
      <c r="S108" s="79" t="s">
        <v>80</v>
      </c>
      <c r="T108" s="79" t="s">
        <v>80</v>
      </c>
      <c r="U108" s="79" t="s">
        <v>80</v>
      </c>
      <c r="V108" s="51"/>
      <c r="W108" s="51"/>
      <c r="X108" s="51"/>
      <c r="Y108" s="51"/>
      <c r="Z108" s="51"/>
    </row>
    <row r="109" spans="1:26" s="46" customFormat="1" ht="15.75">
      <c r="A109" s="72" t="s">
        <v>166</v>
      </c>
      <c r="B109" s="73"/>
      <c r="C109" s="57"/>
      <c r="D109" s="57"/>
      <c r="E109" s="57"/>
      <c r="F109" s="57"/>
      <c r="G109" s="57"/>
      <c r="H109" s="57"/>
      <c r="I109" s="57"/>
      <c r="J109" s="57"/>
      <c r="K109" s="57"/>
      <c r="L109" s="57"/>
      <c r="M109" s="57"/>
      <c r="N109" s="57"/>
      <c r="O109" s="57"/>
      <c r="P109" s="57"/>
      <c r="Q109" s="57"/>
      <c r="R109" s="57"/>
      <c r="S109" s="57"/>
      <c r="T109" s="57"/>
      <c r="U109" s="57"/>
      <c r="V109" s="51"/>
      <c r="W109" s="51"/>
      <c r="X109" s="51"/>
      <c r="Y109" s="51"/>
      <c r="Z109" s="51"/>
    </row>
    <row r="110" spans="1:26" s="46" customFormat="1" ht="31.5">
      <c r="A110" s="68">
        <v>18</v>
      </c>
      <c r="B110" s="59" t="s">
        <v>167</v>
      </c>
      <c r="C110" s="80">
        <f aca="true" t="shared" si="26" ref="C110:Z110">IF(C111="Y",1,0)</f>
        <v>1</v>
      </c>
      <c r="D110" s="80">
        <f t="shared" si="26"/>
        <v>1</v>
      </c>
      <c r="E110" s="80">
        <f t="shared" si="26"/>
        <v>1</v>
      </c>
      <c r="F110" s="80">
        <f t="shared" si="26"/>
        <v>1</v>
      </c>
      <c r="G110" s="80">
        <f t="shared" si="26"/>
        <v>1</v>
      </c>
      <c r="H110" s="80">
        <f t="shared" si="26"/>
        <v>1</v>
      </c>
      <c r="I110" s="80">
        <f t="shared" si="26"/>
        <v>1</v>
      </c>
      <c r="J110" s="80">
        <f t="shared" si="26"/>
        <v>1</v>
      </c>
      <c r="K110" s="80">
        <f t="shared" si="26"/>
        <v>1</v>
      </c>
      <c r="L110" s="80">
        <f t="shared" si="26"/>
        <v>1</v>
      </c>
      <c r="M110" s="80">
        <f t="shared" si="26"/>
        <v>1</v>
      </c>
      <c r="N110" s="80">
        <f t="shared" si="26"/>
        <v>1</v>
      </c>
      <c r="O110" s="80">
        <f t="shared" si="26"/>
        <v>1</v>
      </c>
      <c r="P110" s="80">
        <f t="shared" si="26"/>
        <v>1</v>
      </c>
      <c r="Q110" s="80">
        <f t="shared" si="26"/>
        <v>1</v>
      </c>
      <c r="R110" s="80">
        <f t="shared" si="26"/>
        <v>1</v>
      </c>
      <c r="S110" s="80">
        <f t="shared" si="26"/>
        <v>1</v>
      </c>
      <c r="T110" s="80">
        <f t="shared" si="26"/>
        <v>1</v>
      </c>
      <c r="U110" s="80">
        <f t="shared" si="26"/>
        <v>1</v>
      </c>
      <c r="V110" s="51"/>
      <c r="W110" s="51"/>
      <c r="X110" s="51"/>
      <c r="Y110" s="51"/>
      <c r="Z110" s="51"/>
    </row>
    <row r="111" spans="1:26" s="46" customFormat="1" ht="31.5">
      <c r="A111" s="70" t="s">
        <v>22</v>
      </c>
      <c r="B111" s="71" t="s">
        <v>168</v>
      </c>
      <c r="C111" s="63" t="s">
        <v>27</v>
      </c>
      <c r="D111" s="63" t="s">
        <v>27</v>
      </c>
      <c r="E111" s="63" t="s">
        <v>27</v>
      </c>
      <c r="F111" s="63" t="s">
        <v>27</v>
      </c>
      <c r="G111" s="63" t="s">
        <v>27</v>
      </c>
      <c r="H111" s="63" t="s">
        <v>27</v>
      </c>
      <c r="I111" s="63" t="s">
        <v>27</v>
      </c>
      <c r="J111" s="63" t="s">
        <v>27</v>
      </c>
      <c r="K111" s="63" t="s">
        <v>27</v>
      </c>
      <c r="L111" s="63" t="s">
        <v>27</v>
      </c>
      <c r="M111" s="63" t="s">
        <v>27</v>
      </c>
      <c r="N111" s="63" t="s">
        <v>27</v>
      </c>
      <c r="O111" s="63" t="s">
        <v>27</v>
      </c>
      <c r="P111" s="63" t="s">
        <v>27</v>
      </c>
      <c r="Q111" s="63" t="s">
        <v>27</v>
      </c>
      <c r="R111" s="63" t="s">
        <v>27</v>
      </c>
      <c r="S111" s="63" t="s">
        <v>27</v>
      </c>
      <c r="T111" s="63" t="s">
        <v>27</v>
      </c>
      <c r="U111" s="63" t="s">
        <v>27</v>
      </c>
      <c r="V111" s="51"/>
      <c r="W111" s="51"/>
      <c r="X111" s="51"/>
      <c r="Y111" s="51"/>
      <c r="Z111" s="51"/>
    </row>
    <row r="112" spans="1:26" s="46" customFormat="1" ht="31.5">
      <c r="A112" s="68" t="s">
        <v>169</v>
      </c>
      <c r="B112" s="59" t="s">
        <v>170</v>
      </c>
      <c r="C112" s="60" t="s">
        <v>80</v>
      </c>
      <c r="D112" s="60" t="s">
        <v>80</v>
      </c>
      <c r="E112" s="60" t="s">
        <v>80</v>
      </c>
      <c r="F112" s="60" t="s">
        <v>80</v>
      </c>
      <c r="G112" s="60" t="s">
        <v>80</v>
      </c>
      <c r="H112" s="60" t="s">
        <v>80</v>
      </c>
      <c r="I112" s="60" t="s">
        <v>80</v>
      </c>
      <c r="J112" s="60" t="s">
        <v>80</v>
      </c>
      <c r="K112" s="60" t="s">
        <v>80</v>
      </c>
      <c r="L112" s="60" t="s">
        <v>80</v>
      </c>
      <c r="M112" s="60" t="s">
        <v>80</v>
      </c>
      <c r="N112" s="60" t="s">
        <v>80</v>
      </c>
      <c r="O112" s="60" t="s">
        <v>80</v>
      </c>
      <c r="P112" s="60" t="s">
        <v>80</v>
      </c>
      <c r="Q112" s="60" t="s">
        <v>80</v>
      </c>
      <c r="R112" s="60" t="s">
        <v>80</v>
      </c>
      <c r="S112" s="60" t="s">
        <v>80</v>
      </c>
      <c r="T112" s="60" t="s">
        <v>80</v>
      </c>
      <c r="U112" s="60" t="s">
        <v>80</v>
      </c>
      <c r="V112" s="51"/>
      <c r="W112" s="51"/>
      <c r="X112" s="51"/>
      <c r="Y112" s="51"/>
      <c r="Z112" s="51"/>
    </row>
    <row r="113" spans="1:26" s="46" customFormat="1" ht="31.5">
      <c r="A113" s="68" t="s">
        <v>171</v>
      </c>
      <c r="B113" s="59" t="s">
        <v>172</v>
      </c>
      <c r="C113" s="60">
        <f aca="true" t="shared" si="27" ref="C113:Z113">IF(C114="Y",1,0)</f>
        <v>1</v>
      </c>
      <c r="D113" s="60">
        <f t="shared" si="27"/>
        <v>1</v>
      </c>
      <c r="E113" s="60">
        <f t="shared" si="27"/>
        <v>1</v>
      </c>
      <c r="F113" s="60">
        <f t="shared" si="27"/>
        <v>1</v>
      </c>
      <c r="G113" s="60">
        <f t="shared" si="27"/>
        <v>1</v>
      </c>
      <c r="H113" s="60">
        <f t="shared" si="27"/>
        <v>1</v>
      </c>
      <c r="I113" s="60">
        <f t="shared" si="27"/>
        <v>1</v>
      </c>
      <c r="J113" s="60">
        <f t="shared" si="27"/>
        <v>1</v>
      </c>
      <c r="K113" s="60">
        <f t="shared" si="27"/>
        <v>1</v>
      </c>
      <c r="L113" s="60">
        <f t="shared" si="27"/>
        <v>1</v>
      </c>
      <c r="M113" s="60">
        <f t="shared" si="27"/>
        <v>1</v>
      </c>
      <c r="N113" s="60">
        <f t="shared" si="27"/>
        <v>1</v>
      </c>
      <c r="O113" s="60">
        <f t="shared" si="27"/>
        <v>1</v>
      </c>
      <c r="P113" s="60">
        <f t="shared" si="27"/>
        <v>1</v>
      </c>
      <c r="Q113" s="60">
        <f t="shared" si="27"/>
        <v>1</v>
      </c>
      <c r="R113" s="60">
        <f t="shared" si="27"/>
        <v>1</v>
      </c>
      <c r="S113" s="60">
        <f t="shared" si="27"/>
        <v>1</v>
      </c>
      <c r="T113" s="60">
        <f t="shared" si="27"/>
        <v>1</v>
      </c>
      <c r="U113" s="60">
        <f t="shared" si="27"/>
        <v>1</v>
      </c>
      <c r="V113" s="51"/>
      <c r="W113" s="51"/>
      <c r="X113" s="51"/>
      <c r="Y113" s="51"/>
      <c r="Z113" s="51"/>
    </row>
    <row r="114" spans="1:26" s="46" customFormat="1" ht="15.75">
      <c r="A114" s="70" t="s">
        <v>22</v>
      </c>
      <c r="B114" s="71" t="s">
        <v>173</v>
      </c>
      <c r="C114" s="63" t="s">
        <v>27</v>
      </c>
      <c r="D114" s="63" t="s">
        <v>27</v>
      </c>
      <c r="E114" s="63" t="s">
        <v>27</v>
      </c>
      <c r="F114" s="63" t="s">
        <v>27</v>
      </c>
      <c r="G114" s="63" t="s">
        <v>27</v>
      </c>
      <c r="H114" s="63" t="s">
        <v>27</v>
      </c>
      <c r="I114" s="63" t="s">
        <v>27</v>
      </c>
      <c r="J114" s="63" t="s">
        <v>27</v>
      </c>
      <c r="K114" s="63" t="s">
        <v>27</v>
      </c>
      <c r="L114" s="63" t="s">
        <v>27</v>
      </c>
      <c r="M114" s="63" t="s">
        <v>27</v>
      </c>
      <c r="N114" s="63" t="s">
        <v>27</v>
      </c>
      <c r="O114" s="63" t="s">
        <v>27</v>
      </c>
      <c r="P114" s="63" t="s">
        <v>27</v>
      </c>
      <c r="Q114" s="63" t="s">
        <v>27</v>
      </c>
      <c r="R114" s="63" t="s">
        <v>27</v>
      </c>
      <c r="S114" s="63" t="s">
        <v>27</v>
      </c>
      <c r="T114" s="63" t="s">
        <v>27</v>
      </c>
      <c r="U114" s="63" t="s">
        <v>27</v>
      </c>
      <c r="V114" s="51"/>
      <c r="W114" s="51"/>
      <c r="X114" s="51"/>
      <c r="Y114" s="51"/>
      <c r="Z114" s="51"/>
    </row>
    <row r="115" spans="1:26" s="46" customFormat="1" ht="31.5">
      <c r="A115" s="68">
        <v>20</v>
      </c>
      <c r="B115" s="59" t="s">
        <v>174</v>
      </c>
      <c r="C115" s="60">
        <f aca="true" t="shared" si="28" ref="C115:Z115">IF(AND(C116="Y",C117="Y"),1,0)</f>
        <v>1</v>
      </c>
      <c r="D115" s="60">
        <f t="shared" si="28"/>
        <v>1</v>
      </c>
      <c r="E115" s="60">
        <f t="shared" si="28"/>
        <v>1</v>
      </c>
      <c r="F115" s="60">
        <f t="shared" si="28"/>
        <v>1</v>
      </c>
      <c r="G115" s="60">
        <f t="shared" si="28"/>
        <v>1</v>
      </c>
      <c r="H115" s="60">
        <f t="shared" si="28"/>
        <v>1</v>
      </c>
      <c r="I115" s="60">
        <f t="shared" si="28"/>
        <v>0</v>
      </c>
      <c r="J115" s="60">
        <f t="shared" si="28"/>
        <v>1</v>
      </c>
      <c r="K115" s="60">
        <f t="shared" si="28"/>
        <v>1</v>
      </c>
      <c r="L115" s="60">
        <f t="shared" si="28"/>
        <v>0</v>
      </c>
      <c r="M115" s="60">
        <f t="shared" si="28"/>
        <v>1</v>
      </c>
      <c r="N115" s="60">
        <f t="shared" si="28"/>
        <v>1</v>
      </c>
      <c r="O115" s="60">
        <f t="shared" si="28"/>
        <v>1</v>
      </c>
      <c r="P115" s="60">
        <f t="shared" si="28"/>
        <v>1</v>
      </c>
      <c r="Q115" s="60">
        <f t="shared" si="28"/>
        <v>1</v>
      </c>
      <c r="R115" s="60">
        <f t="shared" si="28"/>
        <v>1</v>
      </c>
      <c r="S115" s="60">
        <f t="shared" si="28"/>
        <v>1</v>
      </c>
      <c r="T115" s="60">
        <f t="shared" si="28"/>
        <v>1</v>
      </c>
      <c r="U115" s="60">
        <f t="shared" si="28"/>
        <v>1</v>
      </c>
      <c r="V115" s="51"/>
      <c r="W115" s="51"/>
      <c r="X115" s="51"/>
      <c r="Y115" s="51"/>
      <c r="Z115" s="51"/>
    </row>
    <row r="116" spans="1:26" s="46" customFormat="1" ht="62.25">
      <c r="A116" s="61" t="s">
        <v>22</v>
      </c>
      <c r="B116" s="62" t="s">
        <v>175</v>
      </c>
      <c r="C116" s="63" t="s">
        <v>27</v>
      </c>
      <c r="D116" s="63" t="s">
        <v>27</v>
      </c>
      <c r="E116" s="63" t="s">
        <v>27</v>
      </c>
      <c r="F116" s="63" t="s">
        <v>27</v>
      </c>
      <c r="G116" s="63" t="s">
        <v>27</v>
      </c>
      <c r="H116" s="63" t="s">
        <v>27</v>
      </c>
      <c r="I116" s="63" t="s">
        <v>27</v>
      </c>
      <c r="J116" s="63" t="s">
        <v>27</v>
      </c>
      <c r="K116" s="63" t="s">
        <v>27</v>
      </c>
      <c r="L116" s="63" t="s">
        <v>27</v>
      </c>
      <c r="M116" s="63" t="s">
        <v>27</v>
      </c>
      <c r="N116" s="63" t="s">
        <v>27</v>
      </c>
      <c r="O116" s="63" t="s">
        <v>27</v>
      </c>
      <c r="P116" s="63" t="s">
        <v>27</v>
      </c>
      <c r="Q116" s="63" t="s">
        <v>27</v>
      </c>
      <c r="R116" s="63" t="s">
        <v>27</v>
      </c>
      <c r="S116" s="63" t="s">
        <v>27</v>
      </c>
      <c r="T116" s="63" t="s">
        <v>27</v>
      </c>
      <c r="U116" s="63" t="s">
        <v>27</v>
      </c>
      <c r="V116" s="51"/>
      <c r="W116" s="51"/>
      <c r="X116" s="51"/>
      <c r="Y116" s="51"/>
      <c r="Z116" s="51"/>
    </row>
    <row r="117" spans="1:26" s="46" customFormat="1" ht="47.25">
      <c r="A117" s="64" t="s">
        <v>25</v>
      </c>
      <c r="B117" s="65" t="s">
        <v>176</v>
      </c>
      <c r="C117" s="63" t="s">
        <v>27</v>
      </c>
      <c r="D117" s="63" t="s">
        <v>27</v>
      </c>
      <c r="E117" s="63" t="s">
        <v>27</v>
      </c>
      <c r="F117" s="63" t="s">
        <v>27</v>
      </c>
      <c r="G117" s="63" t="s">
        <v>27</v>
      </c>
      <c r="H117" s="63" t="s">
        <v>27</v>
      </c>
      <c r="I117" s="63" t="s">
        <v>24</v>
      </c>
      <c r="J117" s="63" t="s">
        <v>27</v>
      </c>
      <c r="K117" s="63" t="s">
        <v>27</v>
      </c>
      <c r="L117" s="63" t="s">
        <v>24</v>
      </c>
      <c r="M117" s="63" t="s">
        <v>27</v>
      </c>
      <c r="N117" s="63" t="s">
        <v>27</v>
      </c>
      <c r="O117" s="63" t="s">
        <v>27</v>
      </c>
      <c r="P117" s="63" t="s">
        <v>27</v>
      </c>
      <c r="Q117" s="63" t="s">
        <v>27</v>
      </c>
      <c r="R117" s="63" t="s">
        <v>27</v>
      </c>
      <c r="S117" s="63" t="s">
        <v>27</v>
      </c>
      <c r="T117" s="63" t="s">
        <v>27</v>
      </c>
      <c r="U117" s="63" t="s">
        <v>27</v>
      </c>
      <c r="V117" s="51"/>
      <c r="W117" s="51"/>
      <c r="X117" s="51"/>
      <c r="Y117" s="51"/>
      <c r="Z117" s="51"/>
    </row>
    <row r="118" spans="1:26" s="46" customFormat="1" ht="15.75">
      <c r="A118" s="81" t="s">
        <v>177</v>
      </c>
      <c r="B118" s="82"/>
      <c r="C118" s="83"/>
      <c r="D118" s="83"/>
      <c r="E118" s="83"/>
      <c r="F118" s="83"/>
      <c r="G118" s="83"/>
      <c r="H118" s="83"/>
      <c r="I118" s="83"/>
      <c r="J118" s="83"/>
      <c r="K118" s="83"/>
      <c r="L118" s="83"/>
      <c r="M118" s="83"/>
      <c r="N118" s="83"/>
      <c r="O118" s="83"/>
      <c r="P118" s="83"/>
      <c r="Q118" s="83"/>
      <c r="R118" s="83"/>
      <c r="S118" s="83"/>
      <c r="T118" s="83"/>
      <c r="U118" s="83"/>
      <c r="V118" s="51"/>
      <c r="W118" s="51"/>
      <c r="X118" s="51"/>
      <c r="Y118" s="51"/>
      <c r="Z118" s="51"/>
    </row>
    <row r="119" spans="1:26" s="46" customFormat="1" ht="31.5">
      <c r="A119" s="68">
        <v>21</v>
      </c>
      <c r="B119" s="59" t="s">
        <v>178</v>
      </c>
      <c r="C119" s="60">
        <f aca="true" t="shared" si="29" ref="C119:Z119">IF(C120="Y",1,0)</f>
        <v>1</v>
      </c>
      <c r="D119" s="60">
        <f t="shared" si="29"/>
        <v>0</v>
      </c>
      <c r="E119" s="60">
        <f t="shared" si="29"/>
        <v>0</v>
      </c>
      <c r="F119" s="60">
        <f t="shared" si="29"/>
        <v>1</v>
      </c>
      <c r="G119" s="60">
        <f t="shared" si="29"/>
        <v>0</v>
      </c>
      <c r="H119" s="60">
        <f t="shared" si="29"/>
        <v>1</v>
      </c>
      <c r="I119" s="60">
        <f t="shared" si="29"/>
        <v>1</v>
      </c>
      <c r="J119" s="60">
        <f t="shared" si="29"/>
        <v>1</v>
      </c>
      <c r="K119" s="60">
        <f t="shared" si="29"/>
        <v>0</v>
      </c>
      <c r="L119" s="60">
        <f t="shared" si="29"/>
        <v>1</v>
      </c>
      <c r="M119" s="60">
        <f t="shared" si="29"/>
        <v>0</v>
      </c>
      <c r="N119" s="60">
        <f t="shared" si="29"/>
        <v>0</v>
      </c>
      <c r="O119" s="60">
        <f t="shared" si="29"/>
        <v>1</v>
      </c>
      <c r="P119" s="60">
        <f t="shared" si="29"/>
        <v>1</v>
      </c>
      <c r="Q119" s="60">
        <f t="shared" si="29"/>
        <v>1</v>
      </c>
      <c r="R119" s="60">
        <f t="shared" si="29"/>
        <v>1</v>
      </c>
      <c r="S119" s="60">
        <f t="shared" si="29"/>
        <v>0</v>
      </c>
      <c r="T119" s="60">
        <f t="shared" si="29"/>
        <v>1</v>
      </c>
      <c r="U119" s="60">
        <f t="shared" si="29"/>
        <v>1</v>
      </c>
      <c r="V119" s="51"/>
      <c r="W119" s="51"/>
      <c r="X119" s="51"/>
      <c r="Y119" s="51"/>
      <c r="Z119" s="51"/>
    </row>
    <row r="120" spans="1:26" s="48" customFormat="1" ht="15.75">
      <c r="A120" s="70" t="s">
        <v>22</v>
      </c>
      <c r="B120" s="71" t="s">
        <v>179</v>
      </c>
      <c r="C120" s="63" t="s">
        <v>27</v>
      </c>
      <c r="D120" s="63" t="s">
        <v>24</v>
      </c>
      <c r="E120" s="63" t="s">
        <v>24</v>
      </c>
      <c r="F120" s="63" t="s">
        <v>27</v>
      </c>
      <c r="G120" s="63" t="s">
        <v>24</v>
      </c>
      <c r="H120" s="63" t="s">
        <v>27</v>
      </c>
      <c r="I120" s="63" t="s">
        <v>27</v>
      </c>
      <c r="J120" s="63" t="s">
        <v>27</v>
      </c>
      <c r="K120" s="63" t="s">
        <v>24</v>
      </c>
      <c r="L120" s="63" t="s">
        <v>27</v>
      </c>
      <c r="M120" s="63" t="s">
        <v>24</v>
      </c>
      <c r="N120" s="63" t="s">
        <v>24</v>
      </c>
      <c r="O120" s="63" t="s">
        <v>27</v>
      </c>
      <c r="P120" s="63" t="s">
        <v>27</v>
      </c>
      <c r="Q120" s="63" t="s">
        <v>27</v>
      </c>
      <c r="R120" s="63" t="s">
        <v>27</v>
      </c>
      <c r="S120" s="63" t="s">
        <v>24</v>
      </c>
      <c r="T120" s="63" t="s">
        <v>27</v>
      </c>
      <c r="U120" s="63" t="s">
        <v>27</v>
      </c>
      <c r="V120" s="94"/>
      <c r="W120" s="94"/>
      <c r="X120" s="94"/>
      <c r="Y120" s="94"/>
      <c r="Z120" s="94"/>
    </row>
    <row r="121" spans="1:26" s="46" customFormat="1" ht="31.5">
      <c r="A121" s="68">
        <v>22</v>
      </c>
      <c r="B121" s="59" t="s">
        <v>180</v>
      </c>
      <c r="C121" s="60">
        <f aca="true" t="shared" si="30" ref="C121:Z121">IF(AND(C122="Y",C123="Y"),1,0)</f>
        <v>1</v>
      </c>
      <c r="D121" s="60">
        <f t="shared" si="30"/>
        <v>1</v>
      </c>
      <c r="E121" s="60">
        <f t="shared" si="30"/>
        <v>1</v>
      </c>
      <c r="F121" s="60">
        <f t="shared" si="30"/>
        <v>1</v>
      </c>
      <c r="G121" s="60">
        <f t="shared" si="30"/>
        <v>0</v>
      </c>
      <c r="H121" s="60">
        <f t="shared" si="30"/>
        <v>1</v>
      </c>
      <c r="I121" s="60">
        <f t="shared" si="30"/>
        <v>1</v>
      </c>
      <c r="J121" s="60">
        <f t="shared" si="30"/>
        <v>1</v>
      </c>
      <c r="K121" s="60">
        <f t="shared" si="30"/>
        <v>1</v>
      </c>
      <c r="L121" s="60">
        <f t="shared" si="30"/>
        <v>1</v>
      </c>
      <c r="M121" s="60">
        <f t="shared" si="30"/>
        <v>1</v>
      </c>
      <c r="N121" s="60">
        <f t="shared" si="30"/>
        <v>1</v>
      </c>
      <c r="O121" s="60">
        <f t="shared" si="30"/>
        <v>1</v>
      </c>
      <c r="P121" s="60">
        <f t="shared" si="30"/>
        <v>1</v>
      </c>
      <c r="Q121" s="60">
        <f t="shared" si="30"/>
        <v>1</v>
      </c>
      <c r="R121" s="60">
        <f t="shared" si="30"/>
        <v>0</v>
      </c>
      <c r="S121" s="60">
        <f t="shared" si="30"/>
        <v>1</v>
      </c>
      <c r="T121" s="60">
        <f t="shared" si="30"/>
        <v>1</v>
      </c>
      <c r="U121" s="60">
        <f t="shared" si="30"/>
        <v>1</v>
      </c>
      <c r="V121" s="51"/>
      <c r="W121" s="51"/>
      <c r="X121" s="51"/>
      <c r="Y121" s="51"/>
      <c r="Z121" s="51"/>
    </row>
    <row r="122" spans="1:26" s="46" customFormat="1" ht="30.75">
      <c r="A122" s="84" t="s">
        <v>22</v>
      </c>
      <c r="B122" s="85" t="s">
        <v>181</v>
      </c>
      <c r="C122" s="86" t="s">
        <v>27</v>
      </c>
      <c r="D122" s="86" t="s">
        <v>27</v>
      </c>
      <c r="E122" s="86" t="s">
        <v>27</v>
      </c>
      <c r="F122" s="86" t="s">
        <v>27</v>
      </c>
      <c r="G122" s="86" t="s">
        <v>24</v>
      </c>
      <c r="H122" s="86" t="s">
        <v>27</v>
      </c>
      <c r="I122" s="86" t="s">
        <v>27</v>
      </c>
      <c r="J122" s="86" t="s">
        <v>27</v>
      </c>
      <c r="K122" s="86" t="s">
        <v>27</v>
      </c>
      <c r="L122" s="86" t="s">
        <v>27</v>
      </c>
      <c r="M122" s="86" t="s">
        <v>27</v>
      </c>
      <c r="N122" s="86" t="s">
        <v>27</v>
      </c>
      <c r="O122" s="86" t="s">
        <v>27</v>
      </c>
      <c r="P122" s="86" t="s">
        <v>27</v>
      </c>
      <c r="Q122" s="86" t="s">
        <v>27</v>
      </c>
      <c r="R122" s="86" t="s">
        <v>24</v>
      </c>
      <c r="S122" s="86" t="s">
        <v>27</v>
      </c>
      <c r="T122" s="86" t="s">
        <v>27</v>
      </c>
      <c r="U122" s="86" t="s">
        <v>27</v>
      </c>
      <c r="V122" s="51"/>
      <c r="W122" s="51"/>
      <c r="X122" s="51"/>
      <c r="Y122" s="51"/>
      <c r="Z122" s="51"/>
    </row>
    <row r="123" spans="1:26" s="46" customFormat="1" ht="31.5">
      <c r="A123" s="87" t="s">
        <v>25</v>
      </c>
      <c r="B123" s="88" t="s">
        <v>182</v>
      </c>
      <c r="C123" s="89" t="s">
        <v>27</v>
      </c>
      <c r="D123" s="89" t="s">
        <v>27</v>
      </c>
      <c r="E123" s="89" t="s">
        <v>27</v>
      </c>
      <c r="F123" s="89" t="s">
        <v>27</v>
      </c>
      <c r="G123" s="89" t="s">
        <v>24</v>
      </c>
      <c r="H123" s="89" t="s">
        <v>27</v>
      </c>
      <c r="I123" s="89" t="s">
        <v>27</v>
      </c>
      <c r="J123" s="89" t="s">
        <v>27</v>
      </c>
      <c r="K123" s="89" t="s">
        <v>27</v>
      </c>
      <c r="L123" s="89" t="s">
        <v>27</v>
      </c>
      <c r="M123" s="89" t="s">
        <v>27</v>
      </c>
      <c r="N123" s="89" t="s">
        <v>27</v>
      </c>
      <c r="O123" s="89" t="s">
        <v>27</v>
      </c>
      <c r="P123" s="89" t="s">
        <v>27</v>
      </c>
      <c r="Q123" s="89" t="s">
        <v>27</v>
      </c>
      <c r="R123" s="89" t="s">
        <v>24</v>
      </c>
      <c r="S123" s="89" t="s">
        <v>27</v>
      </c>
      <c r="T123" s="89" t="s">
        <v>27</v>
      </c>
      <c r="U123" s="89" t="s">
        <v>27</v>
      </c>
      <c r="V123" s="51"/>
      <c r="W123" s="51"/>
      <c r="X123" s="51"/>
      <c r="Y123" s="51"/>
      <c r="Z123" s="51"/>
    </row>
    <row r="124" spans="1:26" s="46" customFormat="1" ht="15">
      <c r="A124" s="49"/>
      <c r="B124" s="50"/>
      <c r="C124" s="51"/>
      <c r="D124" s="51"/>
      <c r="E124" s="51"/>
      <c r="F124" s="51"/>
      <c r="G124" s="51"/>
      <c r="H124" s="50"/>
      <c r="I124" s="51"/>
      <c r="J124" s="50"/>
      <c r="K124" s="51"/>
      <c r="L124" s="51"/>
      <c r="M124" s="51"/>
      <c r="N124" s="51"/>
      <c r="O124" s="51"/>
      <c r="P124" s="51"/>
      <c r="Q124" s="51"/>
      <c r="R124" s="51"/>
      <c r="S124" s="51"/>
      <c r="T124" s="51"/>
      <c r="U124" s="51"/>
      <c r="V124" s="51"/>
      <c r="W124" s="51"/>
      <c r="X124" s="51"/>
      <c r="Y124" s="51"/>
      <c r="Z124" s="51"/>
    </row>
    <row r="125" spans="1:26" s="46" customFormat="1" ht="15">
      <c r="A125" s="49"/>
      <c r="B125" s="50"/>
      <c r="C125" s="51"/>
      <c r="D125" s="51"/>
      <c r="E125" s="51"/>
      <c r="F125" s="51"/>
      <c r="G125" s="51"/>
      <c r="H125" s="50"/>
      <c r="I125" s="51"/>
      <c r="J125" s="50"/>
      <c r="K125" s="51"/>
      <c r="L125" s="51"/>
      <c r="M125" s="51"/>
      <c r="N125" s="51"/>
      <c r="O125" s="51"/>
      <c r="P125" s="51"/>
      <c r="Q125" s="51"/>
      <c r="R125" s="51"/>
      <c r="S125" s="51"/>
      <c r="T125" s="51"/>
      <c r="U125" s="51"/>
      <c r="V125" s="51"/>
      <c r="W125" s="51"/>
      <c r="X125" s="51"/>
      <c r="Y125" s="51"/>
      <c r="Z125" s="51"/>
    </row>
    <row r="126" spans="1:26" s="46" customFormat="1" ht="15.75">
      <c r="A126" s="49"/>
      <c r="B126" s="50"/>
      <c r="C126" s="51"/>
      <c r="D126" s="51"/>
      <c r="E126" s="51"/>
      <c r="F126" s="51"/>
      <c r="G126" s="51"/>
      <c r="H126" s="50"/>
      <c r="I126" s="51"/>
      <c r="J126" s="50"/>
      <c r="K126" s="51"/>
      <c r="L126" s="51"/>
      <c r="M126" s="51"/>
      <c r="N126" s="51"/>
      <c r="O126" s="51"/>
      <c r="P126" s="51"/>
      <c r="Q126" s="51"/>
      <c r="R126" s="51"/>
      <c r="S126" s="51"/>
      <c r="T126" s="51"/>
      <c r="U126" s="51"/>
      <c r="V126" s="51"/>
      <c r="W126" s="51"/>
      <c r="X126" s="51"/>
      <c r="Y126" s="51"/>
      <c r="Z126" s="51"/>
    </row>
    <row r="127" spans="2:21" ht="15">
      <c r="B127" s="90" t="s">
        <v>183</v>
      </c>
      <c r="C127" s="91">
        <f aca="true" t="shared" si="31" ref="C127:U127">COUNTIF(C3:C123,1)+COUNTIF(C3:C123,0)</f>
        <v>30</v>
      </c>
      <c r="D127" s="91">
        <f t="shared" si="31"/>
        <v>31</v>
      </c>
      <c r="E127" s="91">
        <f t="shared" si="31"/>
        <v>29</v>
      </c>
      <c r="F127" s="91">
        <f t="shared" si="31"/>
        <v>30</v>
      </c>
      <c r="G127" s="91">
        <f t="shared" si="31"/>
        <v>30</v>
      </c>
      <c r="H127" s="91">
        <f t="shared" si="31"/>
        <v>30</v>
      </c>
      <c r="I127" s="91">
        <f t="shared" si="31"/>
        <v>29</v>
      </c>
      <c r="J127" s="91">
        <f t="shared" si="31"/>
        <v>29</v>
      </c>
      <c r="K127" s="91">
        <f t="shared" si="31"/>
        <v>29</v>
      </c>
      <c r="L127" s="91">
        <f t="shared" si="31"/>
        <v>31</v>
      </c>
      <c r="M127" s="91">
        <f t="shared" si="31"/>
        <v>30</v>
      </c>
      <c r="N127" s="91">
        <f t="shared" si="31"/>
        <v>31</v>
      </c>
      <c r="O127" s="91">
        <f t="shared" si="31"/>
        <v>30</v>
      </c>
      <c r="P127" s="91">
        <f t="shared" si="31"/>
        <v>30</v>
      </c>
      <c r="Q127" s="91">
        <f t="shared" si="31"/>
        <v>29</v>
      </c>
      <c r="R127" s="91">
        <f t="shared" si="31"/>
        <v>31</v>
      </c>
      <c r="S127" s="91">
        <f t="shared" si="31"/>
        <v>31</v>
      </c>
      <c r="T127" s="91">
        <f t="shared" si="31"/>
        <v>30</v>
      </c>
      <c r="U127" s="91">
        <f t="shared" si="31"/>
        <v>30</v>
      </c>
    </row>
    <row r="128" spans="2:21" ht="15.75">
      <c r="B128" s="92" t="s">
        <v>184</v>
      </c>
      <c r="C128" s="93">
        <f aca="true" t="shared" si="32" ref="C128:U128">COUNTIF(C3:C123,1)</f>
        <v>26</v>
      </c>
      <c r="D128" s="93">
        <f t="shared" si="32"/>
        <v>21</v>
      </c>
      <c r="E128" s="93">
        <f t="shared" si="32"/>
        <v>16</v>
      </c>
      <c r="F128" s="93">
        <f t="shared" si="32"/>
        <v>17</v>
      </c>
      <c r="G128" s="93">
        <f t="shared" si="32"/>
        <v>15</v>
      </c>
      <c r="H128" s="93">
        <f t="shared" si="32"/>
        <v>24</v>
      </c>
      <c r="I128" s="93">
        <f t="shared" si="32"/>
        <v>13</v>
      </c>
      <c r="J128" s="93">
        <f t="shared" si="32"/>
        <v>19</v>
      </c>
      <c r="K128" s="93">
        <f t="shared" si="32"/>
        <v>14</v>
      </c>
      <c r="L128" s="93">
        <f t="shared" si="32"/>
        <v>24</v>
      </c>
      <c r="M128" s="93">
        <f t="shared" si="32"/>
        <v>24</v>
      </c>
      <c r="N128" s="93">
        <f t="shared" si="32"/>
        <v>18</v>
      </c>
      <c r="O128" s="93">
        <f t="shared" si="32"/>
        <v>25</v>
      </c>
      <c r="P128" s="93">
        <f t="shared" si="32"/>
        <v>20</v>
      </c>
      <c r="Q128" s="93">
        <f t="shared" si="32"/>
        <v>18</v>
      </c>
      <c r="R128" s="93">
        <f t="shared" si="32"/>
        <v>19</v>
      </c>
      <c r="S128" s="93">
        <f t="shared" si="32"/>
        <v>16</v>
      </c>
      <c r="T128" s="93">
        <f t="shared" si="32"/>
        <v>23</v>
      </c>
      <c r="U128" s="93">
        <f t="shared" si="32"/>
        <v>23</v>
      </c>
    </row>
    <row r="129" spans="2:21" ht="15.75">
      <c r="B129" s="95" t="s">
        <v>185</v>
      </c>
      <c r="C129" s="96">
        <f aca="true" t="shared" si="33" ref="C129:U129">C128/C127</f>
        <v>0.8666666666666667</v>
      </c>
      <c r="D129" s="96">
        <f t="shared" si="33"/>
        <v>0.6774193548387096</v>
      </c>
      <c r="E129" s="96">
        <f t="shared" si="33"/>
        <v>0.5517241379310345</v>
      </c>
      <c r="F129" s="96">
        <f t="shared" si="33"/>
        <v>0.5666666666666667</v>
      </c>
      <c r="G129" s="96">
        <f t="shared" si="33"/>
        <v>0.5</v>
      </c>
      <c r="H129" s="96">
        <f t="shared" si="33"/>
        <v>0.8</v>
      </c>
      <c r="I129" s="96">
        <f t="shared" si="33"/>
        <v>0.4482758620689655</v>
      </c>
      <c r="J129" s="96">
        <f t="shared" si="33"/>
        <v>0.6551724137931034</v>
      </c>
      <c r="K129" s="96">
        <f t="shared" si="33"/>
        <v>0.4827586206896552</v>
      </c>
      <c r="L129" s="96">
        <f t="shared" si="33"/>
        <v>0.7741935483870968</v>
      </c>
      <c r="M129" s="96">
        <f t="shared" si="33"/>
        <v>0.8</v>
      </c>
      <c r="N129" s="96">
        <f t="shared" si="33"/>
        <v>0.5806451612903226</v>
      </c>
      <c r="O129" s="96">
        <f t="shared" si="33"/>
        <v>0.8333333333333334</v>
      </c>
      <c r="P129" s="96">
        <f t="shared" si="33"/>
        <v>0.6666666666666666</v>
      </c>
      <c r="Q129" s="96">
        <f t="shared" si="33"/>
        <v>0.6206896551724138</v>
      </c>
      <c r="R129" s="96">
        <f t="shared" si="33"/>
        <v>0.6129032258064516</v>
      </c>
      <c r="S129" s="96">
        <f t="shared" si="33"/>
        <v>0.5161290322580645</v>
      </c>
      <c r="T129" s="96">
        <f t="shared" si="33"/>
        <v>0.7666666666666667</v>
      </c>
      <c r="U129" s="96">
        <f t="shared" si="33"/>
        <v>0.7666666666666667</v>
      </c>
    </row>
    <row r="130" spans="1:26" s="46" customFormat="1" ht="15">
      <c r="A130" s="49"/>
      <c r="B130" s="50"/>
      <c r="C130" s="51"/>
      <c r="D130" s="51"/>
      <c r="E130" s="51"/>
      <c r="F130" s="51"/>
      <c r="G130" s="51"/>
      <c r="H130" s="50"/>
      <c r="I130" s="51"/>
      <c r="J130" s="50"/>
      <c r="K130" s="51"/>
      <c r="L130" s="51"/>
      <c r="M130" s="51"/>
      <c r="N130" s="51"/>
      <c r="O130" s="51"/>
      <c r="P130" s="51"/>
      <c r="Q130" s="51"/>
      <c r="R130" s="51"/>
      <c r="S130" s="51"/>
      <c r="T130" s="51"/>
      <c r="U130" s="51"/>
      <c r="V130" s="51"/>
      <c r="W130" s="51"/>
      <c r="X130" s="51"/>
      <c r="Y130" s="51"/>
      <c r="Z130" s="51"/>
    </row>
    <row r="131" spans="1:26" s="46" customFormat="1" ht="15">
      <c r="A131" s="49"/>
      <c r="B131" s="97" t="s">
        <v>186</v>
      </c>
      <c r="C131" s="51"/>
      <c r="D131" s="51"/>
      <c r="E131" s="51"/>
      <c r="F131" s="51"/>
      <c r="G131" s="51"/>
      <c r="H131" s="50"/>
      <c r="I131" s="51"/>
      <c r="J131" s="50"/>
      <c r="K131" s="51"/>
      <c r="L131" s="51"/>
      <c r="M131" s="51"/>
      <c r="N131" s="51"/>
      <c r="O131" s="51"/>
      <c r="P131" s="51"/>
      <c r="Q131" s="51"/>
      <c r="R131" s="51"/>
      <c r="S131" s="51"/>
      <c r="T131" s="51"/>
      <c r="U131" s="51"/>
      <c r="V131" s="51"/>
      <c r="W131" s="51"/>
      <c r="X131" s="51"/>
      <c r="Y131" s="51"/>
      <c r="Z131" s="51"/>
    </row>
    <row r="132" ht="15">
      <c r="B132" s="50" t="s">
        <v>187</v>
      </c>
    </row>
  </sheetData>
  <sheetProtection/>
  <mergeCells count="2">
    <mergeCell ref="A2:B2"/>
    <mergeCell ref="A26:B26"/>
  </mergeCells>
  <dataValidations count="3">
    <dataValidation type="list" allowBlank="1" showInputMessage="1" showErrorMessage="1" sqref="D14:M14 P14:Q14 T14:U14 C32:U32 C40:U40 C71:U71 C80:U80 C95:U95 C97:U97 C68:U69 C85:U86 C63:U65 C59:U61">
      <formula1>YNNA</formula1>
    </dataValidation>
    <dataValidation type="list" allowBlank="1" showInputMessage="1" showErrorMessage="1" sqref="O14 R14:S14 Q22 Q23 C25:U25 C28:U28 C38:U38 C46:U46 C48:U48 C56:U56 C58:U58 C67:U67 C70:U70 C72:U72 C84:U84 C94:U94 C102:U102 C111:U111 C114:U114 C120:U120 C14:C20 N14:N20 C116:U117 C122:U123 C53:U54 C99:U100 C75:U77 C22:P23 O15:U20 C9:U13 C4:U7 C88:U91 C104:U107 D15:M20 R22:U23">
      <formula1>YN</formula1>
    </dataValidation>
    <dataValidation type="list" allowBlank="1" showInputMessage="1" showErrorMessage="1" sqref="C30:U31 C42:U44 C34:U36 C49:U51">
      <formula1>YNR</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V31"/>
  <sheetViews>
    <sheetView zoomScaleSheetLayoutView="100" workbookViewId="0" topLeftCell="A16">
      <selection activeCell="C35" sqref="C35"/>
    </sheetView>
  </sheetViews>
  <sheetFormatPr defaultColWidth="9.00390625" defaultRowHeight="14.25"/>
  <cols>
    <col min="1" max="1" width="17.125" style="28" customWidth="1"/>
    <col min="2" max="2" width="9.25390625" style="28" customWidth="1"/>
    <col min="3" max="3" width="54.75390625" style="28" customWidth="1"/>
    <col min="4" max="4" width="8.00390625" style="28" customWidth="1"/>
    <col min="5" max="5" width="8.75390625" style="28" customWidth="1"/>
    <col min="6" max="6" width="7.375" style="28" customWidth="1"/>
    <col min="7" max="7" width="8.625" style="28" customWidth="1"/>
    <col min="8" max="9" width="8.875" style="28" customWidth="1"/>
    <col min="10" max="10" width="8.75390625" style="28" customWidth="1"/>
    <col min="11" max="12" width="7.125" style="28" customWidth="1"/>
    <col min="13" max="13" width="8.25390625" style="28" customWidth="1"/>
    <col min="14" max="14" width="8.375" style="28" customWidth="1"/>
    <col min="15" max="15" width="7.75390625" style="28" customWidth="1"/>
    <col min="16" max="17" width="8.75390625" style="28" customWidth="1"/>
    <col min="18" max="18" width="8.125" style="28" customWidth="1"/>
    <col min="19" max="19" width="7.125" style="28" customWidth="1"/>
    <col min="20" max="20" width="8.875" style="28" customWidth="1"/>
    <col min="21" max="21" width="8.75390625" style="28" customWidth="1"/>
    <col min="22" max="22" width="8.50390625" style="28" customWidth="1"/>
    <col min="23" max="16384" width="9.00390625" style="28" customWidth="1"/>
  </cols>
  <sheetData>
    <row r="1" spans="1:22" s="28" customFormat="1" ht="27">
      <c r="A1" s="29"/>
      <c r="B1" s="29"/>
      <c r="C1" s="30" t="s">
        <v>188</v>
      </c>
      <c r="D1" s="31" t="s">
        <v>1</v>
      </c>
      <c r="E1" s="31" t="s">
        <v>2</v>
      </c>
      <c r="F1" s="31" t="s">
        <v>3</v>
      </c>
      <c r="G1" s="31" t="s">
        <v>4</v>
      </c>
      <c r="H1" s="32" t="s">
        <v>5</v>
      </c>
      <c r="I1" s="32" t="s">
        <v>6</v>
      </c>
      <c r="J1" s="32" t="s">
        <v>7</v>
      </c>
      <c r="K1" s="31" t="s">
        <v>8</v>
      </c>
      <c r="L1" s="31" t="s">
        <v>9</v>
      </c>
      <c r="M1" s="31" t="s">
        <v>10</v>
      </c>
      <c r="N1" s="31" t="s">
        <v>11</v>
      </c>
      <c r="O1" s="31" t="s">
        <v>12</v>
      </c>
      <c r="P1" s="31" t="s">
        <v>13</v>
      </c>
      <c r="Q1" s="31" t="s">
        <v>14</v>
      </c>
      <c r="R1" s="31" t="s">
        <v>15</v>
      </c>
      <c r="S1" s="32" t="s">
        <v>16</v>
      </c>
      <c r="T1" s="31" t="s">
        <v>17</v>
      </c>
      <c r="U1" s="31" t="s">
        <v>18</v>
      </c>
      <c r="V1" s="31" t="s">
        <v>19</v>
      </c>
    </row>
    <row r="2" spans="1:22" s="28" customFormat="1" ht="27">
      <c r="A2" s="33" t="s">
        <v>189</v>
      </c>
      <c r="B2" s="34" t="s">
        <v>190</v>
      </c>
      <c r="C2" s="30" t="s">
        <v>191</v>
      </c>
      <c r="D2" s="29" t="s">
        <v>27</v>
      </c>
      <c r="E2" s="29" t="s">
        <v>27</v>
      </c>
      <c r="F2" s="29" t="s">
        <v>27</v>
      </c>
      <c r="G2" s="29" t="s">
        <v>27</v>
      </c>
      <c r="H2" s="35" t="s">
        <v>27</v>
      </c>
      <c r="I2" s="35" t="s">
        <v>27</v>
      </c>
      <c r="J2" s="35" t="s">
        <v>27</v>
      </c>
      <c r="K2" s="29" t="s">
        <v>27</v>
      </c>
      <c r="L2" s="29" t="s">
        <v>27</v>
      </c>
      <c r="M2" s="29" t="s">
        <v>27</v>
      </c>
      <c r="N2" s="29" t="s">
        <v>27</v>
      </c>
      <c r="O2" s="29" t="s">
        <v>27</v>
      </c>
      <c r="P2" s="29" t="s">
        <v>27</v>
      </c>
      <c r="Q2" s="29" t="s">
        <v>27</v>
      </c>
      <c r="R2" s="29" t="s">
        <v>27</v>
      </c>
      <c r="S2" s="35" t="s">
        <v>27</v>
      </c>
      <c r="T2" s="29" t="s">
        <v>27</v>
      </c>
      <c r="U2" s="29" t="s">
        <v>27</v>
      </c>
      <c r="V2" s="29" t="s">
        <v>27</v>
      </c>
    </row>
    <row r="3" spans="1:22" s="28" customFormat="1" ht="15">
      <c r="A3" s="31"/>
      <c r="B3" s="34"/>
      <c r="C3" s="30" t="s">
        <v>192</v>
      </c>
      <c r="D3" s="29" t="s">
        <v>27</v>
      </c>
      <c r="E3" s="29" t="s">
        <v>27</v>
      </c>
      <c r="F3" s="29" t="s">
        <v>27</v>
      </c>
      <c r="G3" s="29" t="s">
        <v>27</v>
      </c>
      <c r="H3" s="35" t="s">
        <v>27</v>
      </c>
      <c r="I3" s="35" t="s">
        <v>27</v>
      </c>
      <c r="J3" s="35" t="s">
        <v>24</v>
      </c>
      <c r="K3" s="29" t="s">
        <v>27</v>
      </c>
      <c r="L3" s="29" t="s">
        <v>193</v>
      </c>
      <c r="M3" s="29" t="s">
        <v>27</v>
      </c>
      <c r="N3" s="29" t="s">
        <v>27</v>
      </c>
      <c r="O3" s="29" t="s">
        <v>194</v>
      </c>
      <c r="P3" s="29" t="s">
        <v>27</v>
      </c>
      <c r="Q3" s="29" t="s">
        <v>27</v>
      </c>
      <c r="R3" s="29" t="s">
        <v>27</v>
      </c>
      <c r="S3" s="35" t="s">
        <v>27</v>
      </c>
      <c r="T3" s="29" t="s">
        <v>27</v>
      </c>
      <c r="U3" s="29" t="s">
        <v>27</v>
      </c>
      <c r="V3" s="29" t="s">
        <v>27</v>
      </c>
    </row>
    <row r="4" spans="1:22" s="28" customFormat="1" ht="15">
      <c r="A4" s="31"/>
      <c r="B4" s="34"/>
      <c r="C4" s="30" t="s">
        <v>195</v>
      </c>
      <c r="D4" s="29" t="s">
        <v>196</v>
      </c>
      <c r="E4" s="29" t="s">
        <v>196</v>
      </c>
      <c r="F4" s="29" t="s">
        <v>196</v>
      </c>
      <c r="G4" s="29" t="s">
        <v>196</v>
      </c>
      <c r="H4" s="35" t="s">
        <v>196</v>
      </c>
      <c r="I4" s="35" t="s">
        <v>196</v>
      </c>
      <c r="J4" s="35" t="s">
        <v>197</v>
      </c>
      <c r="K4" s="29" t="s">
        <v>196</v>
      </c>
      <c r="L4" s="29" t="s">
        <v>196</v>
      </c>
      <c r="M4" s="29" t="s">
        <v>196</v>
      </c>
      <c r="N4" s="29" t="s">
        <v>196</v>
      </c>
      <c r="O4" s="29" t="s">
        <v>197</v>
      </c>
      <c r="P4" s="29" t="s">
        <v>196</v>
      </c>
      <c r="Q4" s="29" t="s">
        <v>196</v>
      </c>
      <c r="R4" s="29" t="s">
        <v>196</v>
      </c>
      <c r="S4" s="35" t="s">
        <v>196</v>
      </c>
      <c r="T4" s="29" t="s">
        <v>196</v>
      </c>
      <c r="U4" s="29" t="s">
        <v>196</v>
      </c>
      <c r="V4" s="29" t="s">
        <v>196</v>
      </c>
    </row>
    <row r="5" spans="1:22" s="28" customFormat="1" ht="27">
      <c r="A5" s="31"/>
      <c r="B5" s="34" t="s">
        <v>198</v>
      </c>
      <c r="C5" s="30" t="s">
        <v>199</v>
      </c>
      <c r="D5" s="29" t="s">
        <v>196</v>
      </c>
      <c r="E5" s="29" t="s">
        <v>196</v>
      </c>
      <c r="F5" s="29" t="s">
        <v>196</v>
      </c>
      <c r="G5" s="29" t="s">
        <v>196</v>
      </c>
      <c r="H5" s="35" t="s">
        <v>196</v>
      </c>
      <c r="I5" s="35" t="s">
        <v>196</v>
      </c>
      <c r="J5" s="35" t="s">
        <v>197</v>
      </c>
      <c r="K5" s="29" t="s">
        <v>196</v>
      </c>
      <c r="L5" s="29" t="s">
        <v>196</v>
      </c>
      <c r="M5" s="29" t="s">
        <v>196</v>
      </c>
      <c r="N5" s="29" t="s">
        <v>196</v>
      </c>
      <c r="O5" s="29" t="s">
        <v>197</v>
      </c>
      <c r="P5" s="29" t="s">
        <v>196</v>
      </c>
      <c r="Q5" s="29" t="s">
        <v>196</v>
      </c>
      <c r="R5" s="29" t="s">
        <v>196</v>
      </c>
      <c r="S5" s="35" t="s">
        <v>196</v>
      </c>
      <c r="T5" s="29" t="s">
        <v>196</v>
      </c>
      <c r="U5" s="29" t="s">
        <v>196</v>
      </c>
      <c r="V5" s="29" t="s">
        <v>196</v>
      </c>
    </row>
    <row r="6" spans="1:22" s="28" customFormat="1" ht="27">
      <c r="A6" s="33" t="s">
        <v>200</v>
      </c>
      <c r="B6" s="34" t="s">
        <v>190</v>
      </c>
      <c r="C6" s="30" t="s">
        <v>201</v>
      </c>
      <c r="D6" s="29" t="s">
        <v>27</v>
      </c>
      <c r="E6" s="29" t="s">
        <v>27</v>
      </c>
      <c r="F6" s="29" t="s">
        <v>193</v>
      </c>
      <c r="G6" s="29" t="s">
        <v>193</v>
      </c>
      <c r="H6" s="35" t="s">
        <v>193</v>
      </c>
      <c r="I6" s="35" t="s">
        <v>193</v>
      </c>
      <c r="J6" s="35" t="s">
        <v>193</v>
      </c>
      <c r="K6" s="29" t="s">
        <v>193</v>
      </c>
      <c r="L6" s="29" t="s">
        <v>193</v>
      </c>
      <c r="M6" s="29" t="s">
        <v>27</v>
      </c>
      <c r="N6" s="29" t="s">
        <v>27</v>
      </c>
      <c r="O6" s="29" t="s">
        <v>27</v>
      </c>
      <c r="P6" s="29" t="s">
        <v>27</v>
      </c>
      <c r="Q6" s="29" t="s">
        <v>27</v>
      </c>
      <c r="R6" s="29" t="s">
        <v>27</v>
      </c>
      <c r="S6" s="35" t="s">
        <v>27</v>
      </c>
      <c r="T6" s="29" t="s">
        <v>27</v>
      </c>
      <c r="U6" s="29" t="s">
        <v>27</v>
      </c>
      <c r="V6" s="29" t="s">
        <v>27</v>
      </c>
    </row>
    <row r="7" spans="1:22" s="28" customFormat="1" ht="27">
      <c r="A7" s="32"/>
      <c r="B7" s="36"/>
      <c r="C7" s="37" t="s">
        <v>202</v>
      </c>
      <c r="D7" s="35" t="s">
        <v>27</v>
      </c>
      <c r="E7" s="35" t="s">
        <v>203</v>
      </c>
      <c r="F7" s="35" t="s">
        <v>203</v>
      </c>
      <c r="G7" s="35" t="s">
        <v>203</v>
      </c>
      <c r="H7" s="35" t="s">
        <v>203</v>
      </c>
      <c r="I7" s="35" t="s">
        <v>27</v>
      </c>
      <c r="J7" s="35" t="s">
        <v>203</v>
      </c>
      <c r="K7" s="35" t="s">
        <v>27</v>
      </c>
      <c r="L7" s="35" t="s">
        <v>203</v>
      </c>
      <c r="M7" s="35" t="s">
        <v>27</v>
      </c>
      <c r="N7" s="35" t="s">
        <v>27</v>
      </c>
      <c r="O7" s="35" t="s">
        <v>27</v>
      </c>
      <c r="P7" s="35" t="s">
        <v>27</v>
      </c>
      <c r="Q7" s="35" t="s">
        <v>203</v>
      </c>
      <c r="R7" s="35" t="s">
        <v>27</v>
      </c>
      <c r="S7" s="35" t="s">
        <v>203</v>
      </c>
      <c r="T7" s="35" t="s">
        <v>203</v>
      </c>
      <c r="U7" s="35" t="s">
        <v>27</v>
      </c>
      <c r="V7" s="35" t="s">
        <v>203</v>
      </c>
    </row>
    <row r="8" spans="1:22" s="28" customFormat="1" ht="27">
      <c r="A8" s="31"/>
      <c r="B8" s="34"/>
      <c r="C8" s="30" t="s">
        <v>204</v>
      </c>
      <c r="D8" s="29" t="s">
        <v>27</v>
      </c>
      <c r="E8" s="29" t="s">
        <v>27</v>
      </c>
      <c r="F8" s="29" t="s">
        <v>27</v>
      </c>
      <c r="G8" s="29" t="s">
        <v>27</v>
      </c>
      <c r="H8" s="35" t="s">
        <v>27</v>
      </c>
      <c r="I8" s="35" t="s">
        <v>27</v>
      </c>
      <c r="J8" s="35" t="s">
        <v>27</v>
      </c>
      <c r="K8" s="29" t="s">
        <v>27</v>
      </c>
      <c r="L8" s="29" t="s">
        <v>27</v>
      </c>
      <c r="M8" s="29" t="s">
        <v>27</v>
      </c>
      <c r="N8" s="29" t="s">
        <v>27</v>
      </c>
      <c r="O8" s="29" t="s">
        <v>27</v>
      </c>
      <c r="P8" s="29" t="s">
        <v>27</v>
      </c>
      <c r="Q8" s="29" t="s">
        <v>27</v>
      </c>
      <c r="R8" s="29" t="s">
        <v>27</v>
      </c>
      <c r="S8" s="35" t="s">
        <v>27</v>
      </c>
      <c r="T8" s="29" t="s">
        <v>27</v>
      </c>
      <c r="U8" s="29" t="s">
        <v>27</v>
      </c>
      <c r="V8" s="29" t="s">
        <v>27</v>
      </c>
    </row>
    <row r="9" spans="1:22" s="28" customFormat="1" ht="27">
      <c r="A9" s="31"/>
      <c r="B9" s="34"/>
      <c r="C9" s="30" t="s">
        <v>205</v>
      </c>
      <c r="D9" s="29" t="s">
        <v>196</v>
      </c>
      <c r="E9" s="29" t="s">
        <v>206</v>
      </c>
      <c r="F9" s="29" t="s">
        <v>206</v>
      </c>
      <c r="G9" s="29" t="s">
        <v>206</v>
      </c>
      <c r="H9" s="35" t="s">
        <v>206</v>
      </c>
      <c r="I9" s="35" t="s">
        <v>196</v>
      </c>
      <c r="J9" s="35" t="s">
        <v>206</v>
      </c>
      <c r="K9" s="29" t="s">
        <v>196</v>
      </c>
      <c r="L9" s="29" t="s">
        <v>206</v>
      </c>
      <c r="M9" s="29" t="s">
        <v>196</v>
      </c>
      <c r="N9" s="29" t="s">
        <v>196</v>
      </c>
      <c r="O9" s="29" t="s">
        <v>196</v>
      </c>
      <c r="P9" s="29" t="s">
        <v>196</v>
      </c>
      <c r="Q9" s="29" t="s">
        <v>206</v>
      </c>
      <c r="R9" s="29" t="s">
        <v>196</v>
      </c>
      <c r="S9" s="35" t="s">
        <v>206</v>
      </c>
      <c r="T9" s="29" t="s">
        <v>206</v>
      </c>
      <c r="U9" s="29" t="s">
        <v>196</v>
      </c>
      <c r="V9" s="29" t="s">
        <v>206</v>
      </c>
    </row>
    <row r="10" spans="1:22" s="28" customFormat="1" ht="27">
      <c r="A10" s="31"/>
      <c r="B10" s="34" t="s">
        <v>198</v>
      </c>
      <c r="C10" s="30" t="s">
        <v>207</v>
      </c>
      <c r="D10" s="29" t="s">
        <v>196</v>
      </c>
      <c r="E10" s="29" t="s">
        <v>196</v>
      </c>
      <c r="F10" s="29" t="s">
        <v>196</v>
      </c>
      <c r="G10" s="29" t="s">
        <v>196</v>
      </c>
      <c r="H10" s="35" t="s">
        <v>196</v>
      </c>
      <c r="I10" s="35" t="s">
        <v>196</v>
      </c>
      <c r="J10" s="35" t="s">
        <v>196</v>
      </c>
      <c r="K10" s="29" t="s">
        <v>196</v>
      </c>
      <c r="L10" s="29" t="s">
        <v>196</v>
      </c>
      <c r="M10" s="29" t="s">
        <v>196</v>
      </c>
      <c r="N10" s="29" t="s">
        <v>196</v>
      </c>
      <c r="O10" s="29" t="s">
        <v>196</v>
      </c>
      <c r="P10" s="29" t="s">
        <v>196</v>
      </c>
      <c r="Q10" s="29" t="s">
        <v>196</v>
      </c>
      <c r="R10" s="29" t="s">
        <v>196</v>
      </c>
      <c r="S10" s="35" t="s">
        <v>196</v>
      </c>
      <c r="T10" s="29" t="s">
        <v>196</v>
      </c>
      <c r="U10" s="29" t="s">
        <v>196</v>
      </c>
      <c r="V10" s="29" t="s">
        <v>196</v>
      </c>
    </row>
    <row r="11" spans="1:22" s="28" customFormat="1" ht="15">
      <c r="A11" s="33" t="s">
        <v>208</v>
      </c>
      <c r="B11" s="34" t="s">
        <v>190</v>
      </c>
      <c r="C11" s="30" t="s">
        <v>209</v>
      </c>
      <c r="D11" s="29" t="s">
        <v>27</v>
      </c>
      <c r="E11" s="29" t="s">
        <v>27</v>
      </c>
      <c r="F11" s="29" t="s">
        <v>27</v>
      </c>
      <c r="G11" s="29" t="s">
        <v>27</v>
      </c>
      <c r="H11" s="35" t="s">
        <v>27</v>
      </c>
      <c r="I11" s="35" t="s">
        <v>27</v>
      </c>
      <c r="J11" s="35" t="s">
        <v>27</v>
      </c>
      <c r="K11" s="29" t="s">
        <v>27</v>
      </c>
      <c r="L11" s="29" t="s">
        <v>27</v>
      </c>
      <c r="M11" s="29" t="s">
        <v>27</v>
      </c>
      <c r="N11" s="29" t="s">
        <v>27</v>
      </c>
      <c r="O11" s="29" t="s">
        <v>27</v>
      </c>
      <c r="P11" s="29" t="s">
        <v>27</v>
      </c>
      <c r="Q11" s="29" t="s">
        <v>27</v>
      </c>
      <c r="R11" s="29" t="s">
        <v>27</v>
      </c>
      <c r="S11" s="35" t="s">
        <v>27</v>
      </c>
      <c r="T11" s="29" t="s">
        <v>27</v>
      </c>
      <c r="U11" s="29" t="s">
        <v>27</v>
      </c>
      <c r="V11" s="29" t="s">
        <v>27</v>
      </c>
    </row>
    <row r="12" spans="1:22" s="28" customFormat="1" ht="15">
      <c r="A12" s="31"/>
      <c r="B12" s="34"/>
      <c r="C12" s="30" t="s">
        <v>210</v>
      </c>
      <c r="D12" s="29" t="s">
        <v>27</v>
      </c>
      <c r="E12" s="29" t="s">
        <v>27</v>
      </c>
      <c r="F12" s="29" t="s">
        <v>27</v>
      </c>
      <c r="G12" s="29" t="s">
        <v>27</v>
      </c>
      <c r="H12" s="35" t="s">
        <v>27</v>
      </c>
      <c r="I12" s="35" t="s">
        <v>27</v>
      </c>
      <c r="J12" s="35" t="s">
        <v>27</v>
      </c>
      <c r="K12" s="29" t="s">
        <v>27</v>
      </c>
      <c r="L12" s="29" t="s">
        <v>27</v>
      </c>
      <c r="M12" s="29" t="s">
        <v>27</v>
      </c>
      <c r="N12" s="29" t="s">
        <v>27</v>
      </c>
      <c r="O12" s="29" t="s">
        <v>27</v>
      </c>
      <c r="P12" s="29" t="s">
        <v>27</v>
      </c>
      <c r="Q12" s="29" t="s">
        <v>27</v>
      </c>
      <c r="R12" s="29" t="s">
        <v>27</v>
      </c>
      <c r="S12" s="35" t="s">
        <v>27</v>
      </c>
      <c r="T12" s="29" t="s">
        <v>27</v>
      </c>
      <c r="U12" s="29" t="s">
        <v>27</v>
      </c>
      <c r="V12" s="29" t="s">
        <v>27</v>
      </c>
    </row>
    <row r="13" spans="1:22" s="28" customFormat="1" ht="15">
      <c r="A13" s="31"/>
      <c r="B13" s="34"/>
      <c r="C13" s="30" t="s">
        <v>211</v>
      </c>
      <c r="D13" s="29" t="s">
        <v>27</v>
      </c>
      <c r="E13" s="29" t="s">
        <v>27</v>
      </c>
      <c r="F13" s="29" t="s">
        <v>27</v>
      </c>
      <c r="G13" s="29" t="s">
        <v>27</v>
      </c>
      <c r="H13" s="35" t="s">
        <v>27</v>
      </c>
      <c r="I13" s="35" t="s">
        <v>27</v>
      </c>
      <c r="J13" s="35" t="s">
        <v>27</v>
      </c>
      <c r="K13" s="29" t="s">
        <v>27</v>
      </c>
      <c r="L13" s="29" t="s">
        <v>27</v>
      </c>
      <c r="M13" s="29" t="s">
        <v>27</v>
      </c>
      <c r="N13" s="29" t="s">
        <v>27</v>
      </c>
      <c r="O13" s="29" t="s">
        <v>27</v>
      </c>
      <c r="P13" s="29" t="s">
        <v>27</v>
      </c>
      <c r="Q13" s="29" t="s">
        <v>27</v>
      </c>
      <c r="R13" s="29" t="s">
        <v>27</v>
      </c>
      <c r="S13" s="35" t="s">
        <v>27</v>
      </c>
      <c r="T13" s="29" t="s">
        <v>27</v>
      </c>
      <c r="U13" s="29" t="s">
        <v>27</v>
      </c>
      <c r="V13" s="29" t="s">
        <v>27</v>
      </c>
    </row>
    <row r="14" spans="1:22" s="28" customFormat="1" ht="27">
      <c r="A14" s="31"/>
      <c r="B14" s="34"/>
      <c r="C14" s="30" t="s">
        <v>212</v>
      </c>
      <c r="D14" s="29" t="s">
        <v>193</v>
      </c>
      <c r="E14" s="29" t="s">
        <v>193</v>
      </c>
      <c r="F14" s="29" t="s">
        <v>27</v>
      </c>
      <c r="G14" s="29" t="s">
        <v>27</v>
      </c>
      <c r="H14" s="35" t="s">
        <v>193</v>
      </c>
      <c r="I14" s="35" t="s">
        <v>27</v>
      </c>
      <c r="J14" s="35" t="s">
        <v>27</v>
      </c>
      <c r="K14" s="29" t="s">
        <v>193</v>
      </c>
      <c r="L14" s="29" t="s">
        <v>193</v>
      </c>
      <c r="M14" s="29" t="s">
        <v>27</v>
      </c>
      <c r="N14" s="29" t="s">
        <v>27</v>
      </c>
      <c r="O14" s="29" t="s">
        <v>193</v>
      </c>
      <c r="P14" s="29" t="s">
        <v>27</v>
      </c>
      <c r="Q14" s="29" t="s">
        <v>27</v>
      </c>
      <c r="R14" s="29" t="s">
        <v>27</v>
      </c>
      <c r="S14" s="35" t="s">
        <v>193</v>
      </c>
      <c r="T14" s="29" t="s">
        <v>27</v>
      </c>
      <c r="U14" s="29" t="s">
        <v>193</v>
      </c>
      <c r="V14" s="29" t="s">
        <v>193</v>
      </c>
    </row>
    <row r="15" spans="1:22" s="28" customFormat="1" ht="27">
      <c r="A15" s="32"/>
      <c r="B15" s="36"/>
      <c r="C15" s="37" t="s">
        <v>213</v>
      </c>
      <c r="D15" s="35" t="s">
        <v>193</v>
      </c>
      <c r="E15" s="35" t="s">
        <v>203</v>
      </c>
      <c r="F15" s="35" t="s">
        <v>203</v>
      </c>
      <c r="G15" s="35" t="s">
        <v>203</v>
      </c>
      <c r="H15" s="35" t="s">
        <v>203</v>
      </c>
      <c r="I15" s="35" t="s">
        <v>193</v>
      </c>
      <c r="J15" s="35" t="s">
        <v>203</v>
      </c>
      <c r="K15" s="35" t="s">
        <v>203</v>
      </c>
      <c r="L15" s="35" t="s">
        <v>203</v>
      </c>
      <c r="M15" s="35" t="s">
        <v>27</v>
      </c>
      <c r="N15" s="35" t="s">
        <v>27</v>
      </c>
      <c r="O15" s="35" t="s">
        <v>193</v>
      </c>
      <c r="P15" s="35" t="s">
        <v>27</v>
      </c>
      <c r="Q15" s="35" t="s">
        <v>203</v>
      </c>
      <c r="R15" s="35" t="s">
        <v>27</v>
      </c>
      <c r="S15" s="35" t="s">
        <v>203</v>
      </c>
      <c r="T15" s="35" t="s">
        <v>203</v>
      </c>
      <c r="U15" s="35" t="s">
        <v>193</v>
      </c>
      <c r="V15" s="35" t="s">
        <v>203</v>
      </c>
    </row>
    <row r="16" spans="1:22" s="28" customFormat="1" ht="27">
      <c r="A16" s="31"/>
      <c r="B16" s="34"/>
      <c r="C16" s="30" t="s">
        <v>214</v>
      </c>
      <c r="D16" s="29" t="s">
        <v>203</v>
      </c>
      <c r="E16" s="29" t="s">
        <v>27</v>
      </c>
      <c r="F16" s="29" t="s">
        <v>27</v>
      </c>
      <c r="G16" s="29" t="s">
        <v>193</v>
      </c>
      <c r="H16" s="35" t="s">
        <v>203</v>
      </c>
      <c r="I16" s="35" t="s">
        <v>27</v>
      </c>
      <c r="J16" s="35" t="s">
        <v>27</v>
      </c>
      <c r="K16" s="29" t="s">
        <v>27</v>
      </c>
      <c r="L16" s="29" t="s">
        <v>203</v>
      </c>
      <c r="M16" s="29" t="s">
        <v>193</v>
      </c>
      <c r="N16" s="29" t="s">
        <v>27</v>
      </c>
      <c r="O16" s="29" t="s">
        <v>27</v>
      </c>
      <c r="P16" s="29" t="s">
        <v>203</v>
      </c>
      <c r="Q16" s="29" t="s">
        <v>27</v>
      </c>
      <c r="R16" s="29" t="s">
        <v>27</v>
      </c>
      <c r="S16" s="35" t="s">
        <v>27</v>
      </c>
      <c r="T16" s="29" t="s">
        <v>203</v>
      </c>
      <c r="U16" s="29" t="s">
        <v>27</v>
      </c>
      <c r="V16" s="29" t="s">
        <v>203</v>
      </c>
    </row>
    <row r="17" spans="1:22" s="28" customFormat="1" ht="27">
      <c r="A17" s="31"/>
      <c r="B17" s="34"/>
      <c r="C17" s="30" t="s">
        <v>215</v>
      </c>
      <c r="D17" s="29" t="s">
        <v>206</v>
      </c>
      <c r="E17" s="29" t="s">
        <v>206</v>
      </c>
      <c r="F17" s="29" t="s">
        <v>206</v>
      </c>
      <c r="G17" s="29" t="s">
        <v>206</v>
      </c>
      <c r="H17" s="35" t="s">
        <v>206</v>
      </c>
      <c r="I17" s="35" t="s">
        <v>196</v>
      </c>
      <c r="J17" s="35" t="s">
        <v>206</v>
      </c>
      <c r="K17" s="29" t="s">
        <v>206</v>
      </c>
      <c r="L17" s="29" t="s">
        <v>206</v>
      </c>
      <c r="M17" s="29" t="s">
        <v>196</v>
      </c>
      <c r="N17" s="29" t="s">
        <v>196</v>
      </c>
      <c r="O17" s="29" t="s">
        <v>196</v>
      </c>
      <c r="P17" s="29" t="s">
        <v>206</v>
      </c>
      <c r="Q17" s="29" t="s">
        <v>206</v>
      </c>
      <c r="R17" s="29" t="s">
        <v>196</v>
      </c>
      <c r="S17" s="35" t="s">
        <v>206</v>
      </c>
      <c r="T17" s="29" t="s">
        <v>206</v>
      </c>
      <c r="U17" s="29" t="s">
        <v>196</v>
      </c>
      <c r="V17" s="29" t="s">
        <v>206</v>
      </c>
    </row>
    <row r="18" spans="1:22" s="28" customFormat="1" ht="27">
      <c r="A18" s="31"/>
      <c r="B18" s="34" t="s">
        <v>198</v>
      </c>
      <c r="C18" s="30" t="s">
        <v>216</v>
      </c>
      <c r="D18" s="29" t="s">
        <v>206</v>
      </c>
      <c r="E18" s="29" t="s">
        <v>196</v>
      </c>
      <c r="F18" s="29" t="s">
        <v>206</v>
      </c>
      <c r="G18" s="29" t="s">
        <v>196</v>
      </c>
      <c r="H18" s="35" t="s">
        <v>206</v>
      </c>
      <c r="I18" s="35" t="s">
        <v>196</v>
      </c>
      <c r="J18" s="35" t="s">
        <v>196</v>
      </c>
      <c r="K18" s="29" t="s">
        <v>196</v>
      </c>
      <c r="L18" s="29" t="s">
        <v>206</v>
      </c>
      <c r="M18" s="29" t="s">
        <v>196</v>
      </c>
      <c r="N18" s="29" t="s">
        <v>196</v>
      </c>
      <c r="O18" s="29" t="s">
        <v>196</v>
      </c>
      <c r="P18" s="29" t="s">
        <v>196</v>
      </c>
      <c r="Q18" s="29" t="s">
        <v>196</v>
      </c>
      <c r="R18" s="29" t="s">
        <v>196</v>
      </c>
      <c r="S18" s="35" t="s">
        <v>196</v>
      </c>
      <c r="T18" s="29" t="s">
        <v>206</v>
      </c>
      <c r="U18" s="29" t="s">
        <v>196</v>
      </c>
      <c r="V18" s="29" t="s">
        <v>206</v>
      </c>
    </row>
    <row r="19" spans="1:22" s="28" customFormat="1" ht="15">
      <c r="A19" s="38" t="s">
        <v>217</v>
      </c>
      <c r="B19" s="34" t="s">
        <v>190</v>
      </c>
      <c r="C19" s="30" t="s">
        <v>218</v>
      </c>
      <c r="D19" s="29" t="s">
        <v>24</v>
      </c>
      <c r="E19" s="29" t="s">
        <v>24</v>
      </c>
      <c r="F19" s="29" t="s">
        <v>24</v>
      </c>
      <c r="G19" s="29" t="s">
        <v>24</v>
      </c>
      <c r="H19" s="35" t="s">
        <v>24</v>
      </c>
      <c r="I19" s="35" t="s">
        <v>24</v>
      </c>
      <c r="J19" s="35" t="s">
        <v>24</v>
      </c>
      <c r="K19" s="29" t="s">
        <v>24</v>
      </c>
      <c r="L19" s="29" t="s">
        <v>24</v>
      </c>
      <c r="M19" s="29" t="s">
        <v>24</v>
      </c>
      <c r="N19" s="29" t="s">
        <v>24</v>
      </c>
      <c r="O19" s="29" t="s">
        <v>24</v>
      </c>
      <c r="P19" s="29" t="s">
        <v>24</v>
      </c>
      <c r="Q19" s="29" t="s">
        <v>24</v>
      </c>
      <c r="R19" s="29" t="s">
        <v>24</v>
      </c>
      <c r="S19" s="35" t="s">
        <v>24</v>
      </c>
      <c r="T19" s="29" t="s">
        <v>24</v>
      </c>
      <c r="U19" s="29" t="s">
        <v>24</v>
      </c>
      <c r="V19" s="29" t="s">
        <v>24</v>
      </c>
    </row>
    <row r="20" spans="1:22" s="28" customFormat="1" ht="15">
      <c r="A20" s="34"/>
      <c r="B20" s="34"/>
      <c r="C20" s="30" t="s">
        <v>219</v>
      </c>
      <c r="D20" s="29" t="s">
        <v>27</v>
      </c>
      <c r="E20" s="29" t="s">
        <v>27</v>
      </c>
      <c r="F20" s="29" t="s">
        <v>27</v>
      </c>
      <c r="G20" s="29" t="s">
        <v>27</v>
      </c>
      <c r="H20" s="35" t="s">
        <v>27</v>
      </c>
      <c r="I20" s="35" t="s">
        <v>27</v>
      </c>
      <c r="J20" s="35" t="s">
        <v>27</v>
      </c>
      <c r="K20" s="29" t="s">
        <v>27</v>
      </c>
      <c r="L20" s="29" t="s">
        <v>27</v>
      </c>
      <c r="M20" s="29" t="s">
        <v>27</v>
      </c>
      <c r="N20" s="29" t="s">
        <v>27</v>
      </c>
      <c r="O20" s="29" t="s">
        <v>27</v>
      </c>
      <c r="P20" s="29" t="s">
        <v>27</v>
      </c>
      <c r="Q20" s="29" t="s">
        <v>27</v>
      </c>
      <c r="R20" s="29" t="s">
        <v>27</v>
      </c>
      <c r="S20" s="35" t="s">
        <v>27</v>
      </c>
      <c r="T20" s="29" t="s">
        <v>27</v>
      </c>
      <c r="U20" s="29" t="s">
        <v>27</v>
      </c>
      <c r="V20" s="29" t="s">
        <v>27</v>
      </c>
    </row>
    <row r="21" spans="1:22" s="28" customFormat="1" ht="15">
      <c r="A21" s="34"/>
      <c r="B21" s="34"/>
      <c r="C21" s="30" t="s">
        <v>220</v>
      </c>
      <c r="D21" s="29" t="s">
        <v>24</v>
      </c>
      <c r="E21" s="29" t="s">
        <v>24</v>
      </c>
      <c r="F21" s="29" t="s">
        <v>193</v>
      </c>
      <c r="G21" s="29" t="s">
        <v>24</v>
      </c>
      <c r="H21" s="35" t="s">
        <v>24</v>
      </c>
      <c r="I21" s="35" t="s">
        <v>24</v>
      </c>
      <c r="J21" s="35" t="s">
        <v>27</v>
      </c>
      <c r="K21" s="29" t="s">
        <v>27</v>
      </c>
      <c r="L21" s="29" t="s">
        <v>27</v>
      </c>
      <c r="M21" s="29" t="s">
        <v>24</v>
      </c>
      <c r="N21" s="29" t="s">
        <v>24</v>
      </c>
      <c r="O21" s="29" t="s">
        <v>24</v>
      </c>
      <c r="P21" s="29" t="s">
        <v>24</v>
      </c>
      <c r="Q21" s="29" t="s">
        <v>24</v>
      </c>
      <c r="R21" s="29" t="s">
        <v>24</v>
      </c>
      <c r="S21" s="35" t="s">
        <v>24</v>
      </c>
      <c r="T21" s="29" t="s">
        <v>193</v>
      </c>
      <c r="U21" s="29" t="s">
        <v>193</v>
      </c>
      <c r="V21" s="29" t="s">
        <v>193</v>
      </c>
    </row>
    <row r="22" spans="1:22" s="28" customFormat="1" ht="15">
      <c r="A22" s="34"/>
      <c r="B22" s="34"/>
      <c r="C22" s="30" t="s">
        <v>221</v>
      </c>
      <c r="D22" s="29" t="s">
        <v>24</v>
      </c>
      <c r="E22" s="29" t="s">
        <v>24</v>
      </c>
      <c r="F22" s="29" t="s">
        <v>203</v>
      </c>
      <c r="G22" s="29" t="s">
        <v>24</v>
      </c>
      <c r="H22" s="35" t="s">
        <v>24</v>
      </c>
      <c r="I22" s="35" t="s">
        <v>27</v>
      </c>
      <c r="J22" s="35" t="s">
        <v>203</v>
      </c>
      <c r="K22" s="29" t="s">
        <v>203</v>
      </c>
      <c r="L22" s="29" t="s">
        <v>203</v>
      </c>
      <c r="M22" s="29" t="s">
        <v>27</v>
      </c>
      <c r="N22" s="29" t="s">
        <v>27</v>
      </c>
      <c r="O22" s="29" t="s">
        <v>27</v>
      </c>
      <c r="P22" s="29" t="s">
        <v>27</v>
      </c>
      <c r="Q22" s="29" t="s">
        <v>27</v>
      </c>
      <c r="R22" s="29" t="s">
        <v>27</v>
      </c>
      <c r="S22" s="35" t="s">
        <v>27</v>
      </c>
      <c r="T22" s="29" t="s">
        <v>203</v>
      </c>
      <c r="U22" s="29" t="s">
        <v>203</v>
      </c>
      <c r="V22" s="29" t="s">
        <v>203</v>
      </c>
    </row>
    <row r="23" spans="1:22" s="28" customFormat="1" ht="15">
      <c r="A23" s="39"/>
      <c r="B23" s="39"/>
      <c r="C23" s="37" t="s">
        <v>222</v>
      </c>
      <c r="D23" s="35" t="s">
        <v>27</v>
      </c>
      <c r="E23" s="35" t="s">
        <v>27</v>
      </c>
      <c r="F23" s="35" t="s">
        <v>27</v>
      </c>
      <c r="G23" s="35" t="s">
        <v>27</v>
      </c>
      <c r="H23" s="35" t="s">
        <v>27</v>
      </c>
      <c r="I23" s="35" t="s">
        <v>27</v>
      </c>
      <c r="J23" s="35" t="s">
        <v>24</v>
      </c>
      <c r="K23" s="35" t="s">
        <v>27</v>
      </c>
      <c r="L23" s="35" t="s">
        <v>27</v>
      </c>
      <c r="M23" s="35" t="s">
        <v>24</v>
      </c>
      <c r="N23" s="35" t="s">
        <v>27</v>
      </c>
      <c r="O23" s="35" t="s">
        <v>27</v>
      </c>
      <c r="P23" s="35" t="s">
        <v>27</v>
      </c>
      <c r="Q23" s="35" t="s">
        <v>27</v>
      </c>
      <c r="R23" s="35" t="s">
        <v>27</v>
      </c>
      <c r="S23" s="35" t="s">
        <v>27</v>
      </c>
      <c r="T23" s="35" t="s">
        <v>27</v>
      </c>
      <c r="U23" s="35" t="s">
        <v>27</v>
      </c>
      <c r="V23" s="35" t="s">
        <v>27</v>
      </c>
    </row>
    <row r="24" spans="1:22" s="28" customFormat="1" ht="27">
      <c r="A24" s="34"/>
      <c r="B24" s="34"/>
      <c r="C24" s="30" t="s">
        <v>223</v>
      </c>
      <c r="D24" s="29" t="s">
        <v>27</v>
      </c>
      <c r="E24" s="29" t="s">
        <v>27</v>
      </c>
      <c r="F24" s="29" t="s">
        <v>27</v>
      </c>
      <c r="G24" s="29" t="s">
        <v>27</v>
      </c>
      <c r="H24" s="35" t="s">
        <v>193</v>
      </c>
      <c r="I24" s="35" t="s">
        <v>27</v>
      </c>
      <c r="J24" s="35" t="s">
        <v>27</v>
      </c>
      <c r="K24" s="29" t="s">
        <v>27</v>
      </c>
      <c r="L24" s="29" t="s">
        <v>27</v>
      </c>
      <c r="M24" s="29" t="s">
        <v>27</v>
      </c>
      <c r="N24" s="29" t="s">
        <v>27</v>
      </c>
      <c r="O24" s="29" t="s">
        <v>193</v>
      </c>
      <c r="P24" s="29" t="s">
        <v>193</v>
      </c>
      <c r="Q24" s="29" t="s">
        <v>27</v>
      </c>
      <c r="R24" s="29" t="s">
        <v>27</v>
      </c>
      <c r="S24" s="35" t="s">
        <v>193</v>
      </c>
      <c r="T24" s="29" t="s">
        <v>193</v>
      </c>
      <c r="U24" s="29" t="s">
        <v>193</v>
      </c>
      <c r="V24" s="29" t="s">
        <v>193</v>
      </c>
    </row>
    <row r="25" spans="1:22" s="28" customFormat="1" ht="15">
      <c r="A25" s="36"/>
      <c r="B25" s="36"/>
      <c r="C25" s="37" t="s">
        <v>224</v>
      </c>
      <c r="D25" s="35" t="s">
        <v>27</v>
      </c>
      <c r="E25" s="35" t="s">
        <v>24</v>
      </c>
      <c r="F25" s="35" t="s">
        <v>24</v>
      </c>
      <c r="G25" s="35" t="s">
        <v>24</v>
      </c>
      <c r="H25" s="35" t="s">
        <v>193</v>
      </c>
      <c r="I25" s="35" t="s">
        <v>27</v>
      </c>
      <c r="J25" s="35" t="s">
        <v>24</v>
      </c>
      <c r="K25" s="35" t="s">
        <v>24</v>
      </c>
      <c r="L25" s="35" t="s">
        <v>24</v>
      </c>
      <c r="M25" s="35" t="s">
        <v>27</v>
      </c>
      <c r="N25" s="35" t="s">
        <v>27</v>
      </c>
      <c r="O25" s="35" t="s">
        <v>24</v>
      </c>
      <c r="P25" s="35" t="s">
        <v>27</v>
      </c>
      <c r="Q25" s="35" t="s">
        <v>24</v>
      </c>
      <c r="R25" s="35" t="s">
        <v>24</v>
      </c>
      <c r="S25" s="35" t="s">
        <v>24</v>
      </c>
      <c r="T25" s="35" t="s">
        <v>24</v>
      </c>
      <c r="U25" s="35" t="s">
        <v>27</v>
      </c>
      <c r="V25" s="35" t="s">
        <v>27</v>
      </c>
    </row>
    <row r="26" spans="1:22" s="28" customFormat="1" ht="27">
      <c r="A26" s="36"/>
      <c r="B26" s="36"/>
      <c r="C26" s="37" t="s">
        <v>225</v>
      </c>
      <c r="D26" s="40" t="s">
        <v>27</v>
      </c>
      <c r="E26" s="40" t="s">
        <v>27</v>
      </c>
      <c r="F26" s="40" t="s">
        <v>27</v>
      </c>
      <c r="G26" s="40" t="s">
        <v>24</v>
      </c>
      <c r="H26" s="40" t="s">
        <v>24</v>
      </c>
      <c r="I26" s="40" t="s">
        <v>27</v>
      </c>
      <c r="J26" s="40" t="s">
        <v>27</v>
      </c>
      <c r="K26" s="40" t="s">
        <v>27</v>
      </c>
      <c r="L26" s="40" t="s">
        <v>27</v>
      </c>
      <c r="M26" s="40" t="s">
        <v>27</v>
      </c>
      <c r="N26" s="40" t="s">
        <v>27</v>
      </c>
      <c r="O26" s="40" t="s">
        <v>24</v>
      </c>
      <c r="P26" s="40" t="s">
        <v>27</v>
      </c>
      <c r="Q26" s="40" t="s">
        <v>27</v>
      </c>
      <c r="R26" s="40" t="s">
        <v>27</v>
      </c>
      <c r="S26" s="40" t="s">
        <v>27</v>
      </c>
      <c r="T26" s="35" t="s">
        <v>24</v>
      </c>
      <c r="U26" s="35" t="s">
        <v>27</v>
      </c>
      <c r="V26" s="35" t="s">
        <v>27</v>
      </c>
    </row>
    <row r="27" spans="1:22" s="28" customFormat="1" ht="27">
      <c r="A27" s="36"/>
      <c r="B27" s="36"/>
      <c r="C27" s="37" t="s">
        <v>226</v>
      </c>
      <c r="D27" s="35" t="s">
        <v>24</v>
      </c>
      <c r="E27" s="35" t="s">
        <v>27</v>
      </c>
      <c r="F27" s="35" t="s">
        <v>203</v>
      </c>
      <c r="G27" s="35" t="s">
        <v>27</v>
      </c>
      <c r="H27" s="35" t="s">
        <v>27</v>
      </c>
      <c r="I27" s="35" t="s">
        <v>203</v>
      </c>
      <c r="J27" s="35" t="s">
        <v>203</v>
      </c>
      <c r="K27" s="35" t="s">
        <v>203</v>
      </c>
      <c r="L27" s="35" t="s">
        <v>24</v>
      </c>
      <c r="M27" s="35" t="s">
        <v>27</v>
      </c>
      <c r="N27" s="35" t="s">
        <v>203</v>
      </c>
      <c r="O27" s="35" t="s">
        <v>203</v>
      </c>
      <c r="P27" s="35" t="s">
        <v>203</v>
      </c>
      <c r="Q27" s="35" t="s">
        <v>203</v>
      </c>
      <c r="R27" s="35" t="s">
        <v>27</v>
      </c>
      <c r="S27" s="35" t="s">
        <v>203</v>
      </c>
      <c r="T27" s="35" t="s">
        <v>203</v>
      </c>
      <c r="U27" s="35" t="s">
        <v>203</v>
      </c>
      <c r="V27" s="35" t="s">
        <v>27</v>
      </c>
    </row>
    <row r="28" spans="1:22" s="28" customFormat="1" ht="15">
      <c r="A28" s="34"/>
      <c r="B28" s="34"/>
      <c r="C28" s="30" t="s">
        <v>227</v>
      </c>
      <c r="D28" s="29" t="s">
        <v>197</v>
      </c>
      <c r="E28" s="29" t="s">
        <v>197</v>
      </c>
      <c r="F28" s="29" t="s">
        <v>197</v>
      </c>
      <c r="G28" s="29" t="s">
        <v>197</v>
      </c>
      <c r="H28" s="35" t="s">
        <v>197</v>
      </c>
      <c r="I28" s="35" t="s">
        <v>197</v>
      </c>
      <c r="J28" s="35" t="s">
        <v>197</v>
      </c>
      <c r="K28" s="29" t="s">
        <v>197</v>
      </c>
      <c r="L28" s="29" t="s">
        <v>197</v>
      </c>
      <c r="M28" s="29" t="s">
        <v>197</v>
      </c>
      <c r="N28" s="29" t="s">
        <v>197</v>
      </c>
      <c r="O28" s="29" t="s">
        <v>197</v>
      </c>
      <c r="P28" s="29" t="s">
        <v>197</v>
      </c>
      <c r="Q28" s="29" t="s">
        <v>197</v>
      </c>
      <c r="R28" s="29" t="s">
        <v>197</v>
      </c>
      <c r="S28" s="35" t="s">
        <v>197</v>
      </c>
      <c r="T28" s="29" t="s">
        <v>197</v>
      </c>
      <c r="U28" s="29" t="s">
        <v>197</v>
      </c>
      <c r="V28" s="29" t="s">
        <v>197</v>
      </c>
    </row>
    <row r="29" spans="1:22" s="28" customFormat="1" ht="15">
      <c r="A29" s="41" t="s">
        <v>228</v>
      </c>
      <c r="B29" s="42"/>
      <c r="C29" s="43"/>
      <c r="D29" s="29" t="s">
        <v>197</v>
      </c>
      <c r="E29" s="29" t="s">
        <v>197</v>
      </c>
      <c r="F29" s="29" t="s">
        <v>197</v>
      </c>
      <c r="G29" s="29" t="s">
        <v>197</v>
      </c>
      <c r="H29" s="35" t="s">
        <v>197</v>
      </c>
      <c r="I29" s="35" t="s">
        <v>197</v>
      </c>
      <c r="J29" s="35" t="s">
        <v>197</v>
      </c>
      <c r="K29" s="29" t="s">
        <v>197</v>
      </c>
      <c r="L29" s="29" t="s">
        <v>197</v>
      </c>
      <c r="M29" s="29" t="s">
        <v>197</v>
      </c>
      <c r="N29" s="29" t="s">
        <v>197</v>
      </c>
      <c r="O29" s="29" t="s">
        <v>197</v>
      </c>
      <c r="P29" s="29" t="s">
        <v>197</v>
      </c>
      <c r="Q29" s="29" t="s">
        <v>197</v>
      </c>
      <c r="R29" s="29" t="s">
        <v>197</v>
      </c>
      <c r="S29" s="35" t="s">
        <v>197</v>
      </c>
      <c r="T29" s="29" t="s">
        <v>197</v>
      </c>
      <c r="U29" s="29" t="s">
        <v>197</v>
      </c>
      <c r="V29" s="29" t="s">
        <v>197</v>
      </c>
    </row>
    <row r="31" spans="1:3" s="28" customFormat="1" ht="15">
      <c r="A31" s="44" t="s">
        <v>229</v>
      </c>
      <c r="B31" s="45"/>
      <c r="C31" s="45"/>
    </row>
  </sheetData>
  <sheetProtection/>
  <mergeCells count="8">
    <mergeCell ref="A2:A5"/>
    <mergeCell ref="A6:A10"/>
    <mergeCell ref="A11:A18"/>
    <mergeCell ref="A19:A28"/>
    <mergeCell ref="B2:B4"/>
    <mergeCell ref="B6:B9"/>
    <mergeCell ref="B11:B17"/>
    <mergeCell ref="B19:B28"/>
  </mergeCells>
  <dataValidations count="3">
    <dataValidation type="list" allowBlank="1" showInputMessage="1" showErrorMessage="1" sqref="D2 J2:Q2 R2 S2:U2 V2 D3 J3:Q3 R3 S3:U3 V3 D4:G4 D5:G5 D6 E6:G6 D9:G9 H9:Q9 R9 S9:U9 V9 D10:G10 H10:Q10 R10 S10:U10 V10 D11 E11 F11:G11 H11:Q11 R11 S11:U11 V11 E12 F12:G12 H12:Q12 R12 S12:U12 V12 E13 F13:G13 H13:Q13 R13 S13:U13 V13 E14 F14:G14 H14:Q14 R14 S14:U14 V14 D15 E15:G15 H15:Q15 R15 S15:U15 V15 D16 E16:G16 H16:Q16 R16 S16:U16 V16 D17:G17 H17:Q17 R17 S17:U17 V17 D18:G18 H18:Q18 R18 S18:U18 V18 D19:G19 D25:G25 H25:Q25 R25 T26:U26 V26 D27:G27 H27:Q27 R27 S27:U27 V27 D28:G28 H28:Q28 R28 S28:U28 V28 D29:G29 H29:Q29 R29 S29:U29 V29 D7:D8 D12:D14 R4:R5 R6:R8 R19:R24 V4:V5 V6:V8 V19:V25">
      <formula1>#REF!</formula1>
    </dataValidation>
    <dataValidation type="list" allowBlank="1" showInputMessage="1" showErrorMessage="1" sqref="E7:G8 H6:Q8 H4:Q5 S4:U5 S6:U8 D20:G24 E2:I3 H19:Q24 S19:U25">
      <formula1>#REF!</formula1>
    </dataValidation>
    <dataValidation type="list" allowBlank="1" showInputMessage="1" showErrorMessage="1" sqref="D26:S26">
      <formula1>YN</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1"/>
  <sheetViews>
    <sheetView zoomScaleSheetLayoutView="100" workbookViewId="0" topLeftCell="A1">
      <selection activeCell="N7" sqref="N7"/>
    </sheetView>
  </sheetViews>
  <sheetFormatPr defaultColWidth="8.75390625" defaultRowHeight="14.25"/>
  <cols>
    <col min="1" max="1" width="18.25390625" style="0" customWidth="1"/>
    <col min="2" max="2" width="11.75390625" style="0" customWidth="1"/>
    <col min="3" max="3" width="10.25390625" style="0" customWidth="1"/>
    <col min="4" max="4" width="9.25390625" style="0" customWidth="1"/>
    <col min="5" max="5" width="8.50390625" style="0" customWidth="1"/>
    <col min="6" max="6" width="18.50390625" style="0" customWidth="1"/>
    <col min="7" max="7" width="11.75390625" style="0" customWidth="1"/>
    <col min="8" max="8" width="10.25390625" style="0" customWidth="1"/>
    <col min="9" max="9" width="9.25390625" style="0" customWidth="1"/>
  </cols>
  <sheetData>
    <row r="1" spans="1:9" ht="15">
      <c r="A1" s="13"/>
      <c r="B1" s="14" t="s">
        <v>190</v>
      </c>
      <c r="C1" s="15"/>
      <c r="D1" s="15"/>
      <c r="E1" s="15"/>
      <c r="F1" s="15"/>
      <c r="G1" s="14" t="s">
        <v>198</v>
      </c>
      <c r="H1" s="15"/>
      <c r="I1" s="15"/>
    </row>
    <row r="2" spans="1:9" ht="15.75">
      <c r="A2" s="16" t="s">
        <v>188</v>
      </c>
      <c r="B2" s="17" t="s">
        <v>230</v>
      </c>
      <c r="C2" s="17" t="s">
        <v>231</v>
      </c>
      <c r="D2" s="17" t="s">
        <v>232</v>
      </c>
      <c r="E2" s="17" t="s">
        <v>233</v>
      </c>
      <c r="F2" s="17" t="s">
        <v>228</v>
      </c>
      <c r="G2" s="17" t="s">
        <v>230</v>
      </c>
      <c r="H2" s="17" t="s">
        <v>231</v>
      </c>
      <c r="I2" s="17" t="s">
        <v>232</v>
      </c>
    </row>
    <row r="3" spans="1:9" ht="15.75">
      <c r="A3" s="18" t="s">
        <v>1</v>
      </c>
      <c r="B3" s="19" t="s">
        <v>196</v>
      </c>
      <c r="C3" s="19" t="s">
        <v>196</v>
      </c>
      <c r="D3" s="20" t="s">
        <v>206</v>
      </c>
      <c r="E3" s="21" t="s">
        <v>197</v>
      </c>
      <c r="F3" s="21" t="s">
        <v>197</v>
      </c>
      <c r="G3" s="19" t="s">
        <v>196</v>
      </c>
      <c r="H3" s="22" t="s">
        <v>196</v>
      </c>
      <c r="I3" s="23" t="s">
        <v>206</v>
      </c>
    </row>
    <row r="4" spans="1:9" ht="15.75">
      <c r="A4" s="18" t="s">
        <v>2</v>
      </c>
      <c r="B4" s="19" t="s">
        <v>196</v>
      </c>
      <c r="C4" s="23" t="s">
        <v>206</v>
      </c>
      <c r="D4" s="20" t="s">
        <v>206</v>
      </c>
      <c r="E4" s="21" t="s">
        <v>197</v>
      </c>
      <c r="F4" s="21" t="s">
        <v>197</v>
      </c>
      <c r="G4" s="19" t="s">
        <v>196</v>
      </c>
      <c r="H4" s="22" t="s">
        <v>196</v>
      </c>
      <c r="I4" s="19" t="s">
        <v>196</v>
      </c>
    </row>
    <row r="5" spans="1:9" ht="15.75">
      <c r="A5" s="18" t="s">
        <v>3</v>
      </c>
      <c r="B5" s="19" t="s">
        <v>196</v>
      </c>
      <c r="C5" s="23" t="s">
        <v>206</v>
      </c>
      <c r="D5" s="20" t="s">
        <v>206</v>
      </c>
      <c r="E5" s="21" t="s">
        <v>197</v>
      </c>
      <c r="F5" s="21" t="s">
        <v>197</v>
      </c>
      <c r="G5" s="19" t="s">
        <v>196</v>
      </c>
      <c r="H5" s="22" t="s">
        <v>196</v>
      </c>
      <c r="I5" s="23" t="s">
        <v>206</v>
      </c>
    </row>
    <row r="6" spans="1:9" ht="15.75">
      <c r="A6" s="18" t="s">
        <v>4</v>
      </c>
      <c r="B6" s="19" t="s">
        <v>196</v>
      </c>
      <c r="C6" s="23" t="s">
        <v>206</v>
      </c>
      <c r="D6" s="20" t="s">
        <v>206</v>
      </c>
      <c r="E6" s="21" t="s">
        <v>197</v>
      </c>
      <c r="F6" s="21" t="s">
        <v>197</v>
      </c>
      <c r="G6" s="19" t="s">
        <v>196</v>
      </c>
      <c r="H6" s="22" t="s">
        <v>196</v>
      </c>
      <c r="I6" s="19" t="s">
        <v>196</v>
      </c>
    </row>
    <row r="7" spans="1:9" ht="15.75">
      <c r="A7" s="18" t="s">
        <v>5</v>
      </c>
      <c r="B7" s="24" t="s">
        <v>196</v>
      </c>
      <c r="C7" s="23" t="s">
        <v>206</v>
      </c>
      <c r="D7" s="23" t="s">
        <v>206</v>
      </c>
      <c r="E7" s="25" t="s">
        <v>197</v>
      </c>
      <c r="F7" s="25" t="s">
        <v>197</v>
      </c>
      <c r="G7" s="24" t="s">
        <v>196</v>
      </c>
      <c r="H7" s="26" t="s">
        <v>196</v>
      </c>
      <c r="I7" s="23" t="s">
        <v>206</v>
      </c>
    </row>
    <row r="8" spans="1:9" ht="15.75">
      <c r="A8" s="18" t="s">
        <v>6</v>
      </c>
      <c r="B8" s="24" t="s">
        <v>196</v>
      </c>
      <c r="C8" s="24" t="s">
        <v>196</v>
      </c>
      <c r="D8" s="24" t="s">
        <v>196</v>
      </c>
      <c r="E8" s="25" t="s">
        <v>197</v>
      </c>
      <c r="F8" s="25" t="s">
        <v>197</v>
      </c>
      <c r="G8" s="24" t="s">
        <v>196</v>
      </c>
      <c r="H8" s="26" t="s">
        <v>196</v>
      </c>
      <c r="I8" s="24" t="s">
        <v>196</v>
      </c>
    </row>
    <row r="9" spans="1:9" ht="15">
      <c r="A9" s="27" t="s">
        <v>7</v>
      </c>
      <c r="B9" s="25" t="s">
        <v>197</v>
      </c>
      <c r="C9" s="23" t="s">
        <v>206</v>
      </c>
      <c r="D9" s="23" t="s">
        <v>206</v>
      </c>
      <c r="E9" s="25" t="s">
        <v>197</v>
      </c>
      <c r="F9" s="25" t="s">
        <v>197</v>
      </c>
      <c r="G9" s="25" t="s">
        <v>197</v>
      </c>
      <c r="H9" s="26" t="s">
        <v>196</v>
      </c>
      <c r="I9" s="24" t="s">
        <v>196</v>
      </c>
    </row>
    <row r="10" spans="1:9" ht="15.75">
      <c r="A10" s="27" t="s">
        <v>8</v>
      </c>
      <c r="B10" s="19" t="s">
        <v>196</v>
      </c>
      <c r="C10" s="19" t="s">
        <v>196</v>
      </c>
      <c r="D10" s="20" t="s">
        <v>206</v>
      </c>
      <c r="E10" s="21" t="s">
        <v>197</v>
      </c>
      <c r="F10" s="21" t="s">
        <v>197</v>
      </c>
      <c r="G10" s="19" t="s">
        <v>196</v>
      </c>
      <c r="H10" s="22" t="s">
        <v>196</v>
      </c>
      <c r="I10" s="19" t="s">
        <v>196</v>
      </c>
    </row>
    <row r="11" spans="1:9" ht="15.75">
      <c r="A11" s="18" t="s">
        <v>9</v>
      </c>
      <c r="B11" s="19" t="s">
        <v>196</v>
      </c>
      <c r="C11" s="20" t="s">
        <v>206</v>
      </c>
      <c r="D11" s="20" t="s">
        <v>206</v>
      </c>
      <c r="E11" s="21" t="s">
        <v>197</v>
      </c>
      <c r="F11" s="21" t="s">
        <v>197</v>
      </c>
      <c r="G11" s="19" t="s">
        <v>196</v>
      </c>
      <c r="H11" s="22" t="s">
        <v>196</v>
      </c>
      <c r="I11" s="23" t="s">
        <v>206</v>
      </c>
    </row>
    <row r="12" spans="1:9" ht="15.75">
      <c r="A12" s="18" t="s">
        <v>10</v>
      </c>
      <c r="B12" s="19" t="s">
        <v>196</v>
      </c>
      <c r="C12" s="19" t="s">
        <v>196</v>
      </c>
      <c r="D12" s="19" t="s">
        <v>196</v>
      </c>
      <c r="E12" s="21" t="s">
        <v>197</v>
      </c>
      <c r="F12" s="21" t="s">
        <v>197</v>
      </c>
      <c r="G12" s="19" t="s">
        <v>196</v>
      </c>
      <c r="H12" s="22" t="s">
        <v>196</v>
      </c>
      <c r="I12" s="19" t="s">
        <v>196</v>
      </c>
    </row>
    <row r="13" spans="1:9" ht="15.75">
      <c r="A13" s="18" t="s">
        <v>11</v>
      </c>
      <c r="B13" s="19" t="s">
        <v>196</v>
      </c>
      <c r="C13" s="19" t="s">
        <v>196</v>
      </c>
      <c r="D13" s="19" t="s">
        <v>196</v>
      </c>
      <c r="E13" s="21" t="s">
        <v>197</v>
      </c>
      <c r="F13" s="21" t="s">
        <v>197</v>
      </c>
      <c r="G13" s="19" t="s">
        <v>196</v>
      </c>
      <c r="H13" s="22" t="s">
        <v>196</v>
      </c>
      <c r="I13" s="19" t="s">
        <v>196</v>
      </c>
    </row>
    <row r="14" spans="1:9" ht="15.75">
      <c r="A14" s="27" t="s">
        <v>12</v>
      </c>
      <c r="B14" s="21" t="s">
        <v>197</v>
      </c>
      <c r="C14" s="19" t="s">
        <v>196</v>
      </c>
      <c r="D14" s="19" t="s">
        <v>196</v>
      </c>
      <c r="E14" s="21" t="s">
        <v>197</v>
      </c>
      <c r="F14" s="21" t="s">
        <v>197</v>
      </c>
      <c r="G14" s="21" t="s">
        <v>197</v>
      </c>
      <c r="H14" s="22" t="s">
        <v>196</v>
      </c>
      <c r="I14" s="19" t="s">
        <v>196</v>
      </c>
    </row>
    <row r="15" spans="1:9" ht="15.75">
      <c r="A15" s="18" t="s">
        <v>13</v>
      </c>
      <c r="B15" s="19" t="s">
        <v>196</v>
      </c>
      <c r="C15" s="19" t="s">
        <v>196</v>
      </c>
      <c r="D15" s="20" t="s">
        <v>206</v>
      </c>
      <c r="E15" s="21" t="s">
        <v>197</v>
      </c>
      <c r="F15" s="21" t="s">
        <v>197</v>
      </c>
      <c r="G15" s="19" t="s">
        <v>196</v>
      </c>
      <c r="H15" s="22" t="s">
        <v>196</v>
      </c>
      <c r="I15" s="19" t="s">
        <v>196</v>
      </c>
    </row>
    <row r="16" spans="1:9" ht="15.75">
      <c r="A16" s="18" t="s">
        <v>14</v>
      </c>
      <c r="B16" s="19" t="s">
        <v>196</v>
      </c>
      <c r="C16" s="20" t="s">
        <v>206</v>
      </c>
      <c r="D16" s="20" t="s">
        <v>206</v>
      </c>
      <c r="E16" s="21" t="s">
        <v>197</v>
      </c>
      <c r="F16" s="21" t="s">
        <v>197</v>
      </c>
      <c r="G16" s="19" t="s">
        <v>196</v>
      </c>
      <c r="H16" s="22" t="s">
        <v>196</v>
      </c>
      <c r="I16" s="19" t="s">
        <v>196</v>
      </c>
    </row>
    <row r="17" spans="1:9" ht="15.75">
      <c r="A17" s="18" t="s">
        <v>15</v>
      </c>
      <c r="B17" s="19" t="s">
        <v>196</v>
      </c>
      <c r="C17" s="19" t="s">
        <v>196</v>
      </c>
      <c r="D17" s="19" t="s">
        <v>196</v>
      </c>
      <c r="E17" s="21" t="s">
        <v>197</v>
      </c>
      <c r="F17" s="21" t="s">
        <v>197</v>
      </c>
      <c r="G17" s="19" t="s">
        <v>196</v>
      </c>
      <c r="H17" s="22" t="s">
        <v>196</v>
      </c>
      <c r="I17" s="19" t="s">
        <v>196</v>
      </c>
    </row>
    <row r="18" spans="1:9" ht="15.75">
      <c r="A18" s="18" t="s">
        <v>16</v>
      </c>
      <c r="B18" s="24" t="s">
        <v>196</v>
      </c>
      <c r="C18" s="23" t="s">
        <v>206</v>
      </c>
      <c r="D18" s="23" t="s">
        <v>206</v>
      </c>
      <c r="E18" s="25" t="s">
        <v>197</v>
      </c>
      <c r="F18" s="25" t="s">
        <v>197</v>
      </c>
      <c r="G18" s="24" t="s">
        <v>196</v>
      </c>
      <c r="H18" s="26" t="s">
        <v>196</v>
      </c>
      <c r="I18" s="24" t="s">
        <v>196</v>
      </c>
    </row>
    <row r="19" spans="1:9" ht="15.75">
      <c r="A19" s="18" t="s">
        <v>17</v>
      </c>
      <c r="B19" s="19" t="s">
        <v>196</v>
      </c>
      <c r="C19" s="20" t="s">
        <v>206</v>
      </c>
      <c r="D19" s="20" t="s">
        <v>206</v>
      </c>
      <c r="E19" s="21" t="s">
        <v>197</v>
      </c>
      <c r="F19" s="21" t="s">
        <v>197</v>
      </c>
      <c r="G19" s="19" t="s">
        <v>196</v>
      </c>
      <c r="H19" s="22" t="s">
        <v>196</v>
      </c>
      <c r="I19" s="23" t="s">
        <v>206</v>
      </c>
    </row>
    <row r="20" spans="1:9" ht="15.75">
      <c r="A20" s="18" t="s">
        <v>18</v>
      </c>
      <c r="B20" s="19" t="s">
        <v>196</v>
      </c>
      <c r="C20" s="19" t="s">
        <v>196</v>
      </c>
      <c r="D20" s="19" t="s">
        <v>196</v>
      </c>
      <c r="E20" s="21" t="s">
        <v>197</v>
      </c>
      <c r="F20" s="21" t="s">
        <v>197</v>
      </c>
      <c r="G20" s="19" t="s">
        <v>196</v>
      </c>
      <c r="H20" s="22" t="s">
        <v>196</v>
      </c>
      <c r="I20" s="19" t="s">
        <v>196</v>
      </c>
    </row>
    <row r="21" spans="1:9" ht="15.75">
      <c r="A21" s="18" t="s">
        <v>19</v>
      </c>
      <c r="B21" s="19" t="s">
        <v>196</v>
      </c>
      <c r="C21" s="20" t="s">
        <v>206</v>
      </c>
      <c r="D21" s="20" t="s">
        <v>206</v>
      </c>
      <c r="E21" s="21" t="s">
        <v>197</v>
      </c>
      <c r="F21" s="21" t="s">
        <v>197</v>
      </c>
      <c r="G21" s="19" t="s">
        <v>196</v>
      </c>
      <c r="H21" s="22" t="s">
        <v>196</v>
      </c>
      <c r="I21" s="23" t="s">
        <v>206</v>
      </c>
    </row>
  </sheetData>
  <sheetProtection/>
  <mergeCells count="2">
    <mergeCell ref="B1:F1"/>
    <mergeCell ref="G1:I1"/>
  </mergeCells>
  <dataValidations count="1">
    <dataValidation type="list" allowBlank="1" showInputMessage="1" showErrorMessage="1" sqref="B17 C17 D17 E17 F17 G17 H17 I17 B21 C21 D21 E21 F21 G21 H21 I21 B3:B6 B7:B16 B18:B20 C3:C6 C7:C16 C18:C20 D3:D6 D7:D16 D18:D20 E3:E6 E7:E16 E18:E20 F3:F6 F7:F16 F18:F20 G3:G6 G7:G16 G18:G20 H3:H6 H7:H16 H18:H20 I3:I6 I7:I16 I18:I20">
      <formula1>#REF!</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T21"/>
  <sheetViews>
    <sheetView zoomScaleSheetLayoutView="100" workbookViewId="0" topLeftCell="A1">
      <pane ySplit="1" topLeftCell="A14" activePane="bottomLeft" state="frozen"/>
      <selection pane="bottomLeft" activeCell="G15" sqref="G15"/>
    </sheetView>
  </sheetViews>
  <sheetFormatPr defaultColWidth="8.75390625" defaultRowHeight="14.25"/>
  <cols>
    <col min="1" max="1" width="75.125" style="0" customWidth="1"/>
    <col min="2" max="2" width="9.75390625" style="0" customWidth="1"/>
    <col min="3" max="3" width="9.50390625" style="0" customWidth="1"/>
    <col min="4" max="4" width="8.625" style="0" customWidth="1"/>
    <col min="5" max="5" width="8.75390625" style="0" customWidth="1"/>
    <col min="6" max="6" width="9.75390625" style="0" customWidth="1"/>
    <col min="7" max="7" width="8.375" style="0" customWidth="1"/>
    <col min="8" max="8" width="8.625" style="0" customWidth="1"/>
    <col min="9" max="10" width="8.375" style="0" customWidth="1"/>
    <col min="11" max="11" width="8.625" style="0" customWidth="1"/>
    <col min="12" max="12" width="8.375" style="0" customWidth="1"/>
    <col min="13" max="13" width="8.75390625" style="0" customWidth="1"/>
    <col min="14" max="15" width="8.625" style="0" customWidth="1"/>
    <col min="16" max="16" width="8.75390625" style="0" customWidth="1"/>
    <col min="17" max="17" width="8.375" style="0" customWidth="1"/>
    <col min="18" max="18" width="8.75390625" style="0" customWidth="1"/>
    <col min="19" max="20" width="8.625" style="0" customWidth="1"/>
  </cols>
  <sheetData>
    <row r="1" spans="1:20" ht="30.75">
      <c r="A1" s="1" t="s">
        <v>234</v>
      </c>
      <c r="B1" s="2" t="s">
        <v>1</v>
      </c>
      <c r="C1" s="2" t="s">
        <v>2</v>
      </c>
      <c r="D1" s="2" t="s">
        <v>3</v>
      </c>
      <c r="E1" s="2" t="s">
        <v>4</v>
      </c>
      <c r="F1" s="2" t="s">
        <v>5</v>
      </c>
      <c r="G1" s="2" t="s">
        <v>6</v>
      </c>
      <c r="H1" s="2" t="s">
        <v>7</v>
      </c>
      <c r="I1" s="2" t="s">
        <v>8</v>
      </c>
      <c r="J1" s="2" t="s">
        <v>9</v>
      </c>
      <c r="K1" s="2" t="s">
        <v>10</v>
      </c>
      <c r="L1" s="2" t="s">
        <v>11</v>
      </c>
      <c r="M1" s="2" t="s">
        <v>12</v>
      </c>
      <c r="N1" s="2" t="s">
        <v>235</v>
      </c>
      <c r="O1" s="2" t="s">
        <v>236</v>
      </c>
      <c r="P1" s="2" t="s">
        <v>15</v>
      </c>
      <c r="Q1" s="2" t="s">
        <v>16</v>
      </c>
      <c r="R1" s="2" t="s">
        <v>17</v>
      </c>
      <c r="S1" s="2" t="s">
        <v>237</v>
      </c>
      <c r="T1" s="2" t="s">
        <v>19</v>
      </c>
    </row>
    <row r="2" spans="1:20" ht="63">
      <c r="A2" s="3" t="s">
        <v>238</v>
      </c>
      <c r="B2" s="4" t="s">
        <v>239</v>
      </c>
      <c r="C2" s="4" t="s">
        <v>239</v>
      </c>
      <c r="D2" s="4" t="s">
        <v>239</v>
      </c>
      <c r="E2" s="4" t="s">
        <v>239</v>
      </c>
      <c r="F2" s="4" t="s">
        <v>239</v>
      </c>
      <c r="G2" s="4" t="s">
        <v>239</v>
      </c>
      <c r="H2" s="4" t="s">
        <v>239</v>
      </c>
      <c r="I2" s="4" t="s">
        <v>239</v>
      </c>
      <c r="J2" s="4" t="s">
        <v>239</v>
      </c>
      <c r="K2" s="4" t="s">
        <v>239</v>
      </c>
      <c r="L2" s="4" t="s">
        <v>239</v>
      </c>
      <c r="M2" s="4" t="s">
        <v>239</v>
      </c>
      <c r="N2" s="4" t="s">
        <v>239</v>
      </c>
      <c r="O2" s="4" t="s">
        <v>239</v>
      </c>
      <c r="P2" s="4" t="s">
        <v>239</v>
      </c>
      <c r="Q2" s="4" t="s">
        <v>239</v>
      </c>
      <c r="R2" s="4" t="s">
        <v>239</v>
      </c>
      <c r="S2" s="4" t="s">
        <v>239</v>
      </c>
      <c r="T2" s="4" t="s">
        <v>239</v>
      </c>
    </row>
    <row r="3" spans="1:20" ht="15.75">
      <c r="A3" s="5" t="s">
        <v>240</v>
      </c>
      <c r="B3" s="6">
        <v>1</v>
      </c>
      <c r="C3" s="6">
        <f aca="true" t="shared" si="0" ref="C3:T3">IF(C2="both",2,IF(C2="none",0,1))</f>
        <v>1</v>
      </c>
      <c r="D3" s="6">
        <f t="shared" si="0"/>
        <v>1</v>
      </c>
      <c r="E3" s="6">
        <f t="shared" si="0"/>
        <v>1</v>
      </c>
      <c r="F3" s="6">
        <f t="shared" si="0"/>
        <v>1</v>
      </c>
      <c r="G3" s="6">
        <f t="shared" si="0"/>
        <v>1</v>
      </c>
      <c r="H3" s="6">
        <f t="shared" si="0"/>
        <v>1</v>
      </c>
      <c r="I3" s="6">
        <f t="shared" si="0"/>
        <v>1</v>
      </c>
      <c r="J3" s="6">
        <f t="shared" si="0"/>
        <v>1</v>
      </c>
      <c r="K3" s="6">
        <f t="shared" si="0"/>
        <v>1</v>
      </c>
      <c r="L3" s="6">
        <f t="shared" si="0"/>
        <v>1</v>
      </c>
      <c r="M3" s="6">
        <f t="shared" si="0"/>
        <v>1</v>
      </c>
      <c r="N3" s="6">
        <f t="shared" si="0"/>
        <v>1</v>
      </c>
      <c r="O3" s="6">
        <f t="shared" si="0"/>
        <v>1</v>
      </c>
      <c r="P3" s="6">
        <f t="shared" si="0"/>
        <v>1</v>
      </c>
      <c r="Q3" s="6">
        <f t="shared" si="0"/>
        <v>1</v>
      </c>
      <c r="R3" s="6">
        <f t="shared" si="0"/>
        <v>1</v>
      </c>
      <c r="S3" s="6">
        <f t="shared" si="0"/>
        <v>1</v>
      </c>
      <c r="T3" s="6">
        <f t="shared" si="0"/>
        <v>1</v>
      </c>
    </row>
    <row r="4" spans="1:20" ht="46.5">
      <c r="A4" s="7" t="s">
        <v>241</v>
      </c>
      <c r="B4" s="8" t="s">
        <v>242</v>
      </c>
      <c r="C4" s="8" t="s">
        <v>242</v>
      </c>
      <c r="D4" s="8" t="s">
        <v>242</v>
      </c>
      <c r="E4" s="8" t="s">
        <v>242</v>
      </c>
      <c r="F4" s="8" t="s">
        <v>242</v>
      </c>
      <c r="G4" s="8" t="s">
        <v>242</v>
      </c>
      <c r="H4" s="8" t="s">
        <v>243</v>
      </c>
      <c r="I4" s="8" t="s">
        <v>242</v>
      </c>
      <c r="J4" s="8" t="s">
        <v>243</v>
      </c>
      <c r="K4" s="8" t="s">
        <v>243</v>
      </c>
      <c r="L4" s="8" t="s">
        <v>243</v>
      </c>
      <c r="M4" s="8" t="s">
        <v>243</v>
      </c>
      <c r="N4" s="8" t="s">
        <v>242</v>
      </c>
      <c r="O4" s="8" t="s">
        <v>242</v>
      </c>
      <c r="P4" s="8" t="s">
        <v>242</v>
      </c>
      <c r="Q4" s="8" t="s">
        <v>243</v>
      </c>
      <c r="R4" s="8" t="s">
        <v>242</v>
      </c>
      <c r="S4" s="8" t="s">
        <v>242</v>
      </c>
      <c r="T4" s="8" t="s">
        <v>242</v>
      </c>
    </row>
    <row r="5" spans="1:20" ht="30.75">
      <c r="A5" s="9" t="s">
        <v>244</v>
      </c>
      <c r="B5" s="10" t="s">
        <v>243</v>
      </c>
      <c r="C5" s="10" t="s">
        <v>243</v>
      </c>
      <c r="D5" s="10" t="s">
        <v>243</v>
      </c>
      <c r="E5" s="10" t="s">
        <v>243</v>
      </c>
      <c r="F5" s="10" t="s">
        <v>243</v>
      </c>
      <c r="G5" s="10" t="s">
        <v>243</v>
      </c>
      <c r="H5" s="10" t="s">
        <v>243</v>
      </c>
      <c r="I5" s="10" t="s">
        <v>243</v>
      </c>
      <c r="J5" s="10" t="s">
        <v>243</v>
      </c>
      <c r="K5" s="10" t="s">
        <v>243</v>
      </c>
      <c r="L5" s="10" t="s">
        <v>243</v>
      </c>
      <c r="M5" s="10" t="s">
        <v>243</v>
      </c>
      <c r="N5" s="10" t="s">
        <v>243</v>
      </c>
      <c r="O5" s="10" t="s">
        <v>243</v>
      </c>
      <c r="P5" s="10" t="s">
        <v>243</v>
      </c>
      <c r="Q5" s="10" t="s">
        <v>243</v>
      </c>
      <c r="R5" s="10" t="s">
        <v>243</v>
      </c>
      <c r="S5" s="10" t="s">
        <v>243</v>
      </c>
      <c r="T5" s="10" t="s">
        <v>243</v>
      </c>
    </row>
    <row r="6" spans="1:20" ht="47.25">
      <c r="A6" s="3" t="s">
        <v>245</v>
      </c>
      <c r="B6" s="4" t="s">
        <v>243</v>
      </c>
      <c r="C6" s="4" t="s">
        <v>243</v>
      </c>
      <c r="D6" s="4" t="s">
        <v>243</v>
      </c>
      <c r="E6" s="4" t="s">
        <v>243</v>
      </c>
      <c r="F6" s="4" t="s">
        <v>243</v>
      </c>
      <c r="G6" s="4" t="s">
        <v>243</v>
      </c>
      <c r="H6" s="4" t="s">
        <v>243</v>
      </c>
      <c r="I6" s="4" t="s">
        <v>243</v>
      </c>
      <c r="J6" s="4" t="s">
        <v>243</v>
      </c>
      <c r="K6" s="4" t="s">
        <v>243</v>
      </c>
      <c r="L6" s="4" t="s">
        <v>243</v>
      </c>
      <c r="M6" s="4" t="s">
        <v>243</v>
      </c>
      <c r="N6" s="4" t="s">
        <v>243</v>
      </c>
      <c r="O6" s="4" t="s">
        <v>243</v>
      </c>
      <c r="P6" s="4" t="s">
        <v>243</v>
      </c>
      <c r="Q6" s="4" t="s">
        <v>243</v>
      </c>
      <c r="R6" s="4" t="s">
        <v>243</v>
      </c>
      <c r="S6" s="4" t="s">
        <v>243</v>
      </c>
      <c r="T6" s="4" t="s">
        <v>243</v>
      </c>
    </row>
    <row r="7" spans="1:20" ht="15.75">
      <c r="A7" s="5" t="s">
        <v>246</v>
      </c>
      <c r="B7" s="6">
        <v>1</v>
      </c>
      <c r="C7" s="6">
        <f aca="true" t="shared" si="1" ref="C7:T7">SUM(IF(C4="yes",1,0),IF(C5="yes",1,0),IF(C6="yes",1,0))</f>
        <v>1</v>
      </c>
      <c r="D7" s="6">
        <f t="shared" si="1"/>
        <v>1</v>
      </c>
      <c r="E7" s="6">
        <f t="shared" si="1"/>
        <v>1</v>
      </c>
      <c r="F7" s="6">
        <f t="shared" si="1"/>
        <v>1</v>
      </c>
      <c r="G7" s="6">
        <f t="shared" si="1"/>
        <v>1</v>
      </c>
      <c r="H7" s="6">
        <f t="shared" si="1"/>
        <v>0</v>
      </c>
      <c r="I7" s="6">
        <f t="shared" si="1"/>
        <v>1</v>
      </c>
      <c r="J7" s="6">
        <f t="shared" si="1"/>
        <v>0</v>
      </c>
      <c r="K7" s="6">
        <f t="shared" si="1"/>
        <v>0</v>
      </c>
      <c r="L7" s="6">
        <f t="shared" si="1"/>
        <v>0</v>
      </c>
      <c r="M7" s="6">
        <f t="shared" si="1"/>
        <v>0</v>
      </c>
      <c r="N7" s="6">
        <f t="shared" si="1"/>
        <v>1</v>
      </c>
      <c r="O7" s="6">
        <f t="shared" si="1"/>
        <v>1</v>
      </c>
      <c r="P7" s="6">
        <f t="shared" si="1"/>
        <v>1</v>
      </c>
      <c r="Q7" s="6">
        <f t="shared" si="1"/>
        <v>0</v>
      </c>
      <c r="R7" s="6">
        <f t="shared" si="1"/>
        <v>1</v>
      </c>
      <c r="S7" s="6">
        <f t="shared" si="1"/>
        <v>1</v>
      </c>
      <c r="T7" s="6">
        <f t="shared" si="1"/>
        <v>1</v>
      </c>
    </row>
    <row r="8" spans="1:20" ht="78">
      <c r="A8" s="7" t="s">
        <v>247</v>
      </c>
      <c r="B8" s="8" t="s">
        <v>248</v>
      </c>
      <c r="C8" s="8" t="s">
        <v>248</v>
      </c>
      <c r="D8" s="8" t="s">
        <v>248</v>
      </c>
      <c r="E8" s="8" t="s">
        <v>248</v>
      </c>
      <c r="F8" s="8" t="s">
        <v>248</v>
      </c>
      <c r="G8" s="8" t="s">
        <v>248</v>
      </c>
      <c r="H8" s="8" t="s">
        <v>248</v>
      </c>
      <c r="I8" s="8" t="s">
        <v>248</v>
      </c>
      <c r="J8" s="8" t="s">
        <v>248</v>
      </c>
      <c r="K8" s="8" t="s">
        <v>248</v>
      </c>
      <c r="L8" s="8" t="s">
        <v>248</v>
      </c>
      <c r="M8" s="8" t="s">
        <v>249</v>
      </c>
      <c r="N8" s="8" t="s">
        <v>248</v>
      </c>
      <c r="O8" s="8" t="s">
        <v>248</v>
      </c>
      <c r="P8" s="8" t="s">
        <v>248</v>
      </c>
      <c r="Q8" s="8" t="s">
        <v>248</v>
      </c>
      <c r="R8" s="8" t="s">
        <v>248</v>
      </c>
      <c r="S8" s="8" t="s">
        <v>248</v>
      </c>
      <c r="T8" s="8" t="s">
        <v>248</v>
      </c>
    </row>
    <row r="9" spans="1:20" ht="46.5">
      <c r="A9" s="9" t="s">
        <v>250</v>
      </c>
      <c r="B9" s="10" t="s">
        <v>242</v>
      </c>
      <c r="C9" s="10" t="s">
        <v>242</v>
      </c>
      <c r="D9" s="10" t="s">
        <v>243</v>
      </c>
      <c r="E9" s="10" t="s">
        <v>242</v>
      </c>
      <c r="F9" s="10" t="s">
        <v>242</v>
      </c>
      <c r="G9" s="10" t="s">
        <v>242</v>
      </c>
      <c r="H9" s="10" t="s">
        <v>242</v>
      </c>
      <c r="I9" s="10" t="s">
        <v>242</v>
      </c>
      <c r="J9" s="10" t="s">
        <v>243</v>
      </c>
      <c r="K9" s="10" t="s">
        <v>242</v>
      </c>
      <c r="L9" s="10" t="s">
        <v>242</v>
      </c>
      <c r="M9" s="10" t="s">
        <v>242</v>
      </c>
      <c r="N9" s="10" t="s">
        <v>242</v>
      </c>
      <c r="O9" s="10" t="s">
        <v>242</v>
      </c>
      <c r="P9" s="10" t="s">
        <v>242</v>
      </c>
      <c r="Q9" s="10" t="s">
        <v>242</v>
      </c>
      <c r="R9" s="10" t="s">
        <v>242</v>
      </c>
      <c r="S9" s="10" t="s">
        <v>242</v>
      </c>
      <c r="T9" s="10" t="s">
        <v>242</v>
      </c>
    </row>
    <row r="10" spans="1:20" ht="46.5">
      <c r="A10" s="9" t="s">
        <v>251</v>
      </c>
      <c r="B10" s="10" t="s">
        <v>243</v>
      </c>
      <c r="C10" s="10" t="s">
        <v>243</v>
      </c>
      <c r="D10" s="10" t="s">
        <v>243</v>
      </c>
      <c r="E10" s="10" t="s">
        <v>243</v>
      </c>
      <c r="F10" s="10" t="s">
        <v>243</v>
      </c>
      <c r="G10" s="10" t="s">
        <v>243</v>
      </c>
      <c r="H10" s="10" t="s">
        <v>242</v>
      </c>
      <c r="I10" s="10" t="s">
        <v>243</v>
      </c>
      <c r="J10" s="10" t="s">
        <v>243</v>
      </c>
      <c r="K10" s="10" t="s">
        <v>243</v>
      </c>
      <c r="L10" s="10" t="s">
        <v>243</v>
      </c>
      <c r="M10" s="10" t="s">
        <v>243</v>
      </c>
      <c r="N10" s="10" t="s">
        <v>243</v>
      </c>
      <c r="O10" s="10" t="s">
        <v>243</v>
      </c>
      <c r="P10" s="10" t="s">
        <v>243</v>
      </c>
      <c r="Q10" s="10" t="s">
        <v>243</v>
      </c>
      <c r="R10" s="10" t="s">
        <v>243</v>
      </c>
      <c r="S10" s="10" t="s">
        <v>243</v>
      </c>
      <c r="T10" s="10" t="s">
        <v>243</v>
      </c>
    </row>
    <row r="11" spans="1:20" ht="30.75">
      <c r="A11" s="9" t="s">
        <v>252</v>
      </c>
      <c r="B11" s="10" t="s">
        <v>243</v>
      </c>
      <c r="C11" s="10" t="s">
        <v>243</v>
      </c>
      <c r="D11" s="10" t="s">
        <v>243</v>
      </c>
      <c r="E11" s="10" t="s">
        <v>243</v>
      </c>
      <c r="F11" s="10" t="s">
        <v>242</v>
      </c>
      <c r="G11" s="10" t="s">
        <v>242</v>
      </c>
      <c r="H11" s="10" t="s">
        <v>242</v>
      </c>
      <c r="I11" s="10" t="s">
        <v>243</v>
      </c>
      <c r="J11" s="10" t="s">
        <v>243</v>
      </c>
      <c r="K11" s="10" t="s">
        <v>243</v>
      </c>
      <c r="L11" s="10" t="s">
        <v>243</v>
      </c>
      <c r="M11" s="10" t="s">
        <v>242</v>
      </c>
      <c r="N11" s="10" t="s">
        <v>243</v>
      </c>
      <c r="O11" s="10" t="s">
        <v>242</v>
      </c>
      <c r="P11" s="10" t="s">
        <v>243</v>
      </c>
      <c r="Q11" s="10" t="s">
        <v>243</v>
      </c>
      <c r="R11" s="10" t="s">
        <v>243</v>
      </c>
      <c r="S11" s="10" t="s">
        <v>243</v>
      </c>
      <c r="T11" s="10" t="s">
        <v>243</v>
      </c>
    </row>
    <row r="12" spans="1:20" ht="140.25">
      <c r="A12" s="9" t="s">
        <v>253</v>
      </c>
      <c r="B12" s="10" t="s">
        <v>254</v>
      </c>
      <c r="C12" s="10" t="s">
        <v>254</v>
      </c>
      <c r="D12" s="10" t="s">
        <v>254</v>
      </c>
      <c r="E12" s="10" t="s">
        <v>254</v>
      </c>
      <c r="F12" s="10" t="s">
        <v>254</v>
      </c>
      <c r="G12" s="10" t="s">
        <v>254</v>
      </c>
      <c r="H12" s="10" t="s">
        <v>254</v>
      </c>
      <c r="I12" s="10" t="s">
        <v>254</v>
      </c>
      <c r="J12" s="10" t="s">
        <v>254</v>
      </c>
      <c r="K12" s="10" t="s">
        <v>254</v>
      </c>
      <c r="L12" s="10" t="s">
        <v>254</v>
      </c>
      <c r="M12" s="10" t="s">
        <v>254</v>
      </c>
      <c r="N12" s="10" t="s">
        <v>254</v>
      </c>
      <c r="O12" s="10" t="s">
        <v>254</v>
      </c>
      <c r="P12" s="10" t="s">
        <v>254</v>
      </c>
      <c r="Q12" s="10" t="s">
        <v>254</v>
      </c>
      <c r="R12" s="10" t="s">
        <v>254</v>
      </c>
      <c r="S12" s="10" t="s">
        <v>254</v>
      </c>
      <c r="T12" s="10" t="s">
        <v>254</v>
      </c>
    </row>
    <row r="13" spans="1:20" ht="124.5">
      <c r="A13" s="9" t="s">
        <v>255</v>
      </c>
      <c r="B13" s="10" t="s">
        <v>256</v>
      </c>
      <c r="C13" s="10" t="s">
        <v>256</v>
      </c>
      <c r="D13" s="10" t="s">
        <v>257</v>
      </c>
      <c r="E13" s="10" t="s">
        <v>257</v>
      </c>
      <c r="F13" s="10" t="s">
        <v>256</v>
      </c>
      <c r="G13" s="10" t="s">
        <v>256</v>
      </c>
      <c r="H13" s="10" t="s">
        <v>257</v>
      </c>
      <c r="I13" s="10" t="s">
        <v>257</v>
      </c>
      <c r="J13" s="10" t="s">
        <v>257</v>
      </c>
      <c r="K13" s="10" t="s">
        <v>257</v>
      </c>
      <c r="L13" s="10" t="s">
        <v>256</v>
      </c>
      <c r="M13" s="10" t="s">
        <v>257</v>
      </c>
      <c r="N13" s="10" t="s">
        <v>256</v>
      </c>
      <c r="O13" s="10" t="s">
        <v>257</v>
      </c>
      <c r="P13" s="10" t="s">
        <v>257</v>
      </c>
      <c r="Q13" s="10" t="s">
        <v>257</v>
      </c>
      <c r="R13" s="10" t="s">
        <v>257</v>
      </c>
      <c r="S13" s="10" t="s">
        <v>256</v>
      </c>
      <c r="T13" s="10" t="s">
        <v>256</v>
      </c>
    </row>
    <row r="14" spans="1:20" ht="30.75">
      <c r="A14" s="9" t="s">
        <v>258</v>
      </c>
      <c r="B14" s="10" t="s">
        <v>243</v>
      </c>
      <c r="C14" s="10" t="s">
        <v>243</v>
      </c>
      <c r="D14" s="10" t="s">
        <v>243</v>
      </c>
      <c r="E14" s="10" t="s">
        <v>243</v>
      </c>
      <c r="F14" s="10" t="s">
        <v>243</v>
      </c>
      <c r="G14" s="10" t="s">
        <v>242</v>
      </c>
      <c r="H14" s="10" t="s">
        <v>243</v>
      </c>
      <c r="I14" s="10" t="s">
        <v>243</v>
      </c>
      <c r="J14" s="10" t="s">
        <v>243</v>
      </c>
      <c r="K14" s="10" t="s">
        <v>243</v>
      </c>
      <c r="L14" s="10" t="s">
        <v>243</v>
      </c>
      <c r="M14" s="10" t="s">
        <v>243</v>
      </c>
      <c r="N14" s="10" t="s">
        <v>243</v>
      </c>
      <c r="O14" s="10" t="s">
        <v>243</v>
      </c>
      <c r="P14" s="10" t="s">
        <v>243</v>
      </c>
      <c r="Q14" s="10" t="s">
        <v>243</v>
      </c>
      <c r="R14" s="10" t="s">
        <v>243</v>
      </c>
      <c r="S14" s="10" t="s">
        <v>243</v>
      </c>
      <c r="T14" s="10" t="s">
        <v>243</v>
      </c>
    </row>
    <row r="15" spans="1:20" ht="78">
      <c r="A15" s="9" t="s">
        <v>259</v>
      </c>
      <c r="B15" s="10" t="s">
        <v>260</v>
      </c>
      <c r="C15" s="10" t="s">
        <v>260</v>
      </c>
      <c r="D15" s="10" t="s">
        <v>260</v>
      </c>
      <c r="E15" s="10" t="s">
        <v>261</v>
      </c>
      <c r="F15" s="10" t="s">
        <v>261</v>
      </c>
      <c r="G15" s="10" t="s">
        <v>260</v>
      </c>
      <c r="H15" s="10" t="s">
        <v>260</v>
      </c>
      <c r="I15" s="10" t="s">
        <v>260</v>
      </c>
      <c r="J15" s="10" t="s">
        <v>260</v>
      </c>
      <c r="K15" s="10" t="s">
        <v>260</v>
      </c>
      <c r="L15" s="10" t="s">
        <v>260</v>
      </c>
      <c r="M15" s="10" t="s">
        <v>261</v>
      </c>
      <c r="N15" s="10" t="s">
        <v>260</v>
      </c>
      <c r="O15" s="10" t="s">
        <v>260</v>
      </c>
      <c r="P15" s="10" t="s">
        <v>260</v>
      </c>
      <c r="Q15" s="10" t="s">
        <v>260</v>
      </c>
      <c r="R15" s="10" t="s">
        <v>261</v>
      </c>
      <c r="S15" s="10" t="s">
        <v>260</v>
      </c>
      <c r="T15" s="10" t="s">
        <v>262</v>
      </c>
    </row>
    <row r="16" spans="1:20" ht="46.5">
      <c r="A16" s="9" t="s">
        <v>263</v>
      </c>
      <c r="B16" s="10" t="s">
        <v>242</v>
      </c>
      <c r="C16" s="10" t="s">
        <v>242</v>
      </c>
      <c r="D16" s="10" t="s">
        <v>242</v>
      </c>
      <c r="E16" s="10" t="s">
        <v>242</v>
      </c>
      <c r="F16" s="10" t="s">
        <v>243</v>
      </c>
      <c r="G16" s="10" t="s">
        <v>242</v>
      </c>
      <c r="H16" s="10" t="s">
        <v>242</v>
      </c>
      <c r="I16" s="10" t="s">
        <v>243</v>
      </c>
      <c r="J16" s="10" t="s">
        <v>242</v>
      </c>
      <c r="K16" s="10" t="s">
        <v>242</v>
      </c>
      <c r="L16" s="10" t="s">
        <v>242</v>
      </c>
      <c r="M16" s="10" t="s">
        <v>242</v>
      </c>
      <c r="N16" s="10" t="s">
        <v>242</v>
      </c>
      <c r="O16" s="10" t="s">
        <v>242</v>
      </c>
      <c r="P16" s="10" t="s">
        <v>242</v>
      </c>
      <c r="Q16" s="10" t="s">
        <v>242</v>
      </c>
      <c r="R16" s="10" t="s">
        <v>242</v>
      </c>
      <c r="S16" s="10" t="s">
        <v>242</v>
      </c>
      <c r="T16" s="10" t="s">
        <v>242</v>
      </c>
    </row>
    <row r="17" spans="1:20" ht="30.75">
      <c r="A17" s="9" t="s">
        <v>264</v>
      </c>
      <c r="B17" s="10" t="s">
        <v>242</v>
      </c>
      <c r="C17" s="10" t="s">
        <v>243</v>
      </c>
      <c r="D17" s="10" t="s">
        <v>243</v>
      </c>
      <c r="E17" s="10" t="s">
        <v>243</v>
      </c>
      <c r="F17" s="10" t="s">
        <v>243</v>
      </c>
      <c r="G17" s="10" t="s">
        <v>242</v>
      </c>
      <c r="H17" s="10" t="s">
        <v>243</v>
      </c>
      <c r="I17" s="10" t="s">
        <v>243</v>
      </c>
      <c r="J17" s="10" t="s">
        <v>243</v>
      </c>
      <c r="K17" s="10" t="s">
        <v>243</v>
      </c>
      <c r="L17" s="10" t="s">
        <v>242</v>
      </c>
      <c r="M17" s="10" t="s">
        <v>243</v>
      </c>
      <c r="N17" s="10" t="s">
        <v>243</v>
      </c>
      <c r="O17" s="10" t="s">
        <v>243</v>
      </c>
      <c r="P17" s="10" t="s">
        <v>243</v>
      </c>
      <c r="Q17" s="10" t="s">
        <v>243</v>
      </c>
      <c r="R17" s="10" t="s">
        <v>243</v>
      </c>
      <c r="S17" s="10" t="s">
        <v>242</v>
      </c>
      <c r="T17" s="10" t="s">
        <v>242</v>
      </c>
    </row>
    <row r="18" spans="1:20" ht="30.75">
      <c r="A18" s="9" t="s">
        <v>265</v>
      </c>
      <c r="B18" s="10" t="s">
        <v>243</v>
      </c>
      <c r="C18" s="10" t="s">
        <v>243</v>
      </c>
      <c r="D18" s="10" t="s">
        <v>243</v>
      </c>
      <c r="E18" s="10" t="s">
        <v>243</v>
      </c>
      <c r="F18" s="10" t="s">
        <v>243</v>
      </c>
      <c r="G18" s="10" t="s">
        <v>243</v>
      </c>
      <c r="H18" s="10" t="s">
        <v>243</v>
      </c>
      <c r="I18" s="10" t="s">
        <v>243</v>
      </c>
      <c r="J18" s="10" t="s">
        <v>243</v>
      </c>
      <c r="K18" s="10" t="s">
        <v>243</v>
      </c>
      <c r="L18" s="10" t="s">
        <v>243</v>
      </c>
      <c r="M18" s="10" t="s">
        <v>243</v>
      </c>
      <c r="N18" s="10" t="s">
        <v>243</v>
      </c>
      <c r="O18" s="10" t="s">
        <v>243</v>
      </c>
      <c r="P18" s="10" t="s">
        <v>243</v>
      </c>
      <c r="Q18" s="10" t="s">
        <v>243</v>
      </c>
      <c r="R18" s="10" t="s">
        <v>243</v>
      </c>
      <c r="S18" s="10" t="s">
        <v>243</v>
      </c>
      <c r="T18" s="10" t="s">
        <v>243</v>
      </c>
    </row>
    <row r="19" spans="1:20" ht="31.5">
      <c r="A19" s="3" t="s">
        <v>266</v>
      </c>
      <c r="B19" s="4" t="s">
        <v>257</v>
      </c>
      <c r="C19" s="4" t="s">
        <v>257</v>
      </c>
      <c r="D19" s="4" t="s">
        <v>257</v>
      </c>
      <c r="E19" s="4" t="s">
        <v>257</v>
      </c>
      <c r="F19" s="4" t="s">
        <v>257</v>
      </c>
      <c r="G19" s="4" t="s">
        <v>257</v>
      </c>
      <c r="H19" s="4" t="s">
        <v>257</v>
      </c>
      <c r="I19" s="4" t="s">
        <v>257</v>
      </c>
      <c r="J19" s="4" t="s">
        <v>257</v>
      </c>
      <c r="K19" s="4" t="s">
        <v>257</v>
      </c>
      <c r="L19" s="4" t="s">
        <v>257</v>
      </c>
      <c r="M19" s="4" t="s">
        <v>257</v>
      </c>
      <c r="N19" s="4" t="s">
        <v>257</v>
      </c>
      <c r="O19" s="4" t="s">
        <v>257</v>
      </c>
      <c r="P19" s="4" t="s">
        <v>257</v>
      </c>
      <c r="Q19" s="4" t="s">
        <v>257</v>
      </c>
      <c r="R19" s="4" t="s">
        <v>257</v>
      </c>
      <c r="S19" s="4" t="s">
        <v>257</v>
      </c>
      <c r="T19" s="4" t="s">
        <v>257</v>
      </c>
    </row>
    <row r="20" spans="1:20" ht="15.75">
      <c r="A20" s="5" t="s">
        <v>267</v>
      </c>
      <c r="B20" s="6">
        <v>12</v>
      </c>
      <c r="C20" s="6">
        <f aca="true" t="shared" si="2" ref="C20:T20">SUM(IF(C8="Either measure is implemented",3,-3),IF(C9="yes",1,0),IF(C10="yes",1,0),IF(C11="yes",1,0),IF(C12="both",2,IF(C12="none",0,1)),IF(C13="both",2,IF(C13="none",0,1)),IF(C14="yes",7,0),IF(COUNTIF(C15,"*more*"),5,IF(OR(COUNTIF(C15,"*two*"),COUNTIF(C15,"*previously*")),4,IF(COUNTIF(C15,"*another*"),3,IF(COUNTIF(C15,"*same*"),2,-5)))),IF(C16="yes",2,0),IF(C17="yes",2,0),IF(C18="yes",1,0),SUM(COUNTIF(C19,"*scans*"),COUNTIF(C19,"*region*"),COUNTIF(C19,"*code*"),COUNTIF(C19,"*ROIs*"),IF(COUNTIF(C19,"*all*"),4,0)))</f>
        <v>10</v>
      </c>
      <c r="D20" s="6">
        <f t="shared" si="2"/>
        <v>8</v>
      </c>
      <c r="E20" s="6">
        <f t="shared" si="2"/>
        <v>2</v>
      </c>
      <c r="F20" s="6">
        <f t="shared" si="2"/>
        <v>2</v>
      </c>
      <c r="G20" s="6">
        <f t="shared" si="2"/>
        <v>20</v>
      </c>
      <c r="H20" s="6">
        <f t="shared" si="2"/>
        <v>11</v>
      </c>
      <c r="I20" s="6">
        <f t="shared" si="2"/>
        <v>7</v>
      </c>
      <c r="J20" s="6">
        <f t="shared" si="2"/>
        <v>8</v>
      </c>
      <c r="K20" s="6">
        <f t="shared" si="2"/>
        <v>9</v>
      </c>
      <c r="L20" s="6">
        <f t="shared" si="2"/>
        <v>12</v>
      </c>
      <c r="M20" s="6">
        <f t="shared" si="2"/>
        <v>-3</v>
      </c>
      <c r="N20" s="6">
        <f t="shared" si="2"/>
        <v>10</v>
      </c>
      <c r="O20" s="6">
        <f t="shared" si="2"/>
        <v>10</v>
      </c>
      <c r="P20" s="6">
        <f t="shared" si="2"/>
        <v>9</v>
      </c>
      <c r="Q20" s="6">
        <f t="shared" si="2"/>
        <v>9</v>
      </c>
      <c r="R20" s="6">
        <f t="shared" si="2"/>
        <v>2</v>
      </c>
      <c r="S20" s="6">
        <f t="shared" si="2"/>
        <v>12</v>
      </c>
      <c r="T20" s="6">
        <f t="shared" si="2"/>
        <v>13</v>
      </c>
    </row>
    <row r="21" spans="1:20" ht="15.75">
      <c r="A21" s="11" t="s">
        <v>268</v>
      </c>
      <c r="B21" s="12">
        <v>14</v>
      </c>
      <c r="C21" s="12">
        <f aca="true" t="shared" si="3" ref="C21:T21">SUM(C3,C7,C20)</f>
        <v>12</v>
      </c>
      <c r="D21" s="12">
        <f t="shared" si="3"/>
        <v>10</v>
      </c>
      <c r="E21" s="12">
        <f t="shared" si="3"/>
        <v>4</v>
      </c>
      <c r="F21" s="12">
        <f t="shared" si="3"/>
        <v>4</v>
      </c>
      <c r="G21" s="12">
        <f t="shared" si="3"/>
        <v>22</v>
      </c>
      <c r="H21" s="12">
        <f t="shared" si="3"/>
        <v>12</v>
      </c>
      <c r="I21" s="12">
        <f t="shared" si="3"/>
        <v>9</v>
      </c>
      <c r="J21" s="12">
        <f t="shared" si="3"/>
        <v>9</v>
      </c>
      <c r="K21" s="12">
        <f t="shared" si="3"/>
        <v>10</v>
      </c>
      <c r="L21" s="12">
        <f t="shared" si="3"/>
        <v>13</v>
      </c>
      <c r="M21" s="12">
        <f t="shared" si="3"/>
        <v>-2</v>
      </c>
      <c r="N21" s="12">
        <f t="shared" si="3"/>
        <v>12</v>
      </c>
      <c r="O21" s="12">
        <f t="shared" si="3"/>
        <v>12</v>
      </c>
      <c r="P21" s="12">
        <f t="shared" si="3"/>
        <v>11</v>
      </c>
      <c r="Q21" s="12">
        <f t="shared" si="3"/>
        <v>10</v>
      </c>
      <c r="R21" s="12">
        <f t="shared" si="3"/>
        <v>4</v>
      </c>
      <c r="S21" s="12">
        <f t="shared" si="3"/>
        <v>14</v>
      </c>
      <c r="T21" s="12">
        <f t="shared" si="3"/>
        <v>15</v>
      </c>
    </row>
  </sheetData>
  <sheetProtection/>
  <dataValidations count="1">
    <dataValidation type="list" allowBlank="1" showInputMessage="1" showErrorMessage="1" sqref="B2:T2 B8:T8 B12:T12 B13:T13 B14:T14 B15:T15 B19:T19 B4:T6 B16:T18 B9:T11">
      <formula1>#REF!</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dc:creator>
  <cp:keywords/>
  <dc:description/>
  <cp:lastModifiedBy>果果木木兮</cp:lastModifiedBy>
  <dcterms:created xsi:type="dcterms:W3CDTF">2016-12-02T08:54:00Z</dcterms:created>
  <dcterms:modified xsi:type="dcterms:W3CDTF">2023-05-14T03:52:04Z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954022A5D27245259F08C5921EA4CD92</vt:lpwstr>
  </property>
</Properties>
</file>